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8" windowWidth="18276" windowHeight="6516" tabRatio="725" firstSheet="2" activeTab="2"/>
  </bookViews>
  <sheets>
    <sheet name="2015" sheetId="15" state="hidden" r:id="rId1"/>
    <sheet name="2016" sheetId="16" state="hidden" r:id="rId2"/>
    <sheet name=" 1 кв. 2024" sheetId="24" r:id="rId3"/>
    <sheet name="Лист1" sheetId="25" r:id="rId4"/>
  </sheets>
  <definedNames>
    <definedName name="_xlnm.Print_Titles" localSheetId="0">'2015'!$A:$B</definedName>
    <definedName name="_xlnm.Print_Titles" localSheetId="1">'2016'!$A:$B</definedName>
    <definedName name="_xlnm.Print_Area" localSheetId="0">'2015'!$A$1:$AT$24</definedName>
    <definedName name="_xlnm.Print_Area" localSheetId="1">'2016'!$A$1:$AT$24</definedName>
  </definedNames>
  <calcPr calcId="145621"/>
</workbook>
</file>

<file path=xl/calcChain.xml><?xml version="1.0" encoding="utf-8"?>
<calcChain xmlns="http://schemas.openxmlformats.org/spreadsheetml/2006/main">
  <c r="E4" i="24" l="1"/>
  <c r="D4" i="24"/>
  <c r="C4" i="24"/>
  <c r="M5" i="24"/>
  <c r="I5" i="24"/>
  <c r="H5" i="24"/>
  <c r="L5" i="24" l="1"/>
  <c r="K5" i="24"/>
  <c r="G5" i="24"/>
  <c r="C5" i="24" l="1"/>
  <c r="D5" i="24"/>
  <c r="D7" i="24"/>
  <c r="E5" i="24" l="1"/>
  <c r="C8" i="24"/>
  <c r="D8" i="24" l="1"/>
  <c r="C7" i="24"/>
  <c r="D6" i="24"/>
  <c r="C6" i="24"/>
  <c r="E6" i="24" l="1"/>
  <c r="E7" i="24"/>
  <c r="E8" i="24"/>
  <c r="M5" i="16"/>
  <c r="AS5" i="16" l="1"/>
  <c r="AS21" i="16"/>
  <c r="AS20" i="16"/>
  <c r="AS18" i="16"/>
  <c r="AS17" i="16"/>
  <c r="AS16" i="16"/>
  <c r="AS15" i="16"/>
  <c r="AS14" i="16"/>
  <c r="AS13" i="16"/>
  <c r="AS11" i="16"/>
  <c r="AS10" i="16"/>
  <c r="AS9" i="16"/>
  <c r="AS8" i="16"/>
  <c r="AS6" i="16"/>
  <c r="AS4" i="16"/>
  <c r="AO21" i="16"/>
  <c r="AO20" i="16"/>
  <c r="AO18" i="16"/>
  <c r="AO17" i="16"/>
  <c r="AO16" i="16"/>
  <c r="AO15" i="16"/>
  <c r="AO14" i="16"/>
  <c r="AO13" i="16"/>
  <c r="AO11" i="16"/>
  <c r="AO10" i="16"/>
  <c r="AO9" i="16"/>
  <c r="AO8" i="16"/>
  <c r="AO6" i="16"/>
  <c r="AO4" i="16"/>
  <c r="AK21" i="16"/>
  <c r="AK20" i="16"/>
  <c r="AK18" i="16"/>
  <c r="AK17" i="16"/>
  <c r="AK16" i="16"/>
  <c r="AK15" i="16"/>
  <c r="AK14" i="16"/>
  <c r="AK13" i="16"/>
  <c r="AK11" i="16"/>
  <c r="AK10" i="16"/>
  <c r="AK9" i="16"/>
  <c r="AK8" i="16"/>
  <c r="AK6" i="16"/>
  <c r="AK4" i="16"/>
  <c r="AG21" i="16" l="1"/>
  <c r="AG20" i="16"/>
  <c r="AG18" i="16"/>
  <c r="AG17" i="16"/>
  <c r="AG16" i="16"/>
  <c r="AG15" i="16"/>
  <c r="AG14" i="16"/>
  <c r="AG13" i="16"/>
  <c r="AG11" i="16"/>
  <c r="AG10" i="16"/>
  <c r="AG9" i="16"/>
  <c r="AG8" i="16"/>
  <c r="AG6" i="16"/>
  <c r="AG5" i="16"/>
  <c r="AG4" i="16"/>
  <c r="AC21" i="16"/>
  <c r="AC20" i="16"/>
  <c r="AC18" i="16"/>
  <c r="AC17" i="16"/>
  <c r="AC16" i="16"/>
  <c r="AC15" i="16"/>
  <c r="AC14" i="16"/>
  <c r="AC13" i="16"/>
  <c r="AC11" i="16"/>
  <c r="AC10" i="16"/>
  <c r="AC9" i="16"/>
  <c r="AC8" i="16"/>
  <c r="AC6" i="16"/>
  <c r="AC4" i="16"/>
  <c r="Y21" i="16"/>
  <c r="Y20" i="16"/>
  <c r="Y18" i="16"/>
  <c r="Y17" i="16"/>
  <c r="Y16" i="16"/>
  <c r="Y15" i="16"/>
  <c r="Y14" i="16"/>
  <c r="Y13" i="16"/>
  <c r="Y11" i="16"/>
  <c r="Y10" i="16"/>
  <c r="Y9" i="16"/>
  <c r="Y8" i="16"/>
  <c r="Y6" i="16"/>
  <c r="Y5" i="16"/>
  <c r="Y4" i="16"/>
  <c r="U21" i="16"/>
  <c r="U20" i="16"/>
  <c r="U18" i="16"/>
  <c r="U17" i="16"/>
  <c r="U16" i="16"/>
  <c r="U15" i="16"/>
  <c r="U14" i="16"/>
  <c r="U13" i="16"/>
  <c r="U11" i="16"/>
  <c r="U10" i="16"/>
  <c r="U9" i="16"/>
  <c r="U8" i="16"/>
  <c r="U6" i="16"/>
  <c r="U5" i="16"/>
  <c r="U4" i="16"/>
  <c r="Q22" i="16"/>
  <c r="Q21" i="16"/>
  <c r="Q20" i="16"/>
  <c r="Q19" i="16"/>
  <c r="Q18" i="16"/>
  <c r="Q17" i="16"/>
  <c r="Q16" i="16"/>
  <c r="Q15" i="16"/>
  <c r="Q14" i="16"/>
  <c r="Q13" i="16"/>
  <c r="Q11" i="16"/>
  <c r="Q10" i="16"/>
  <c r="Q9" i="16"/>
  <c r="Q8" i="16"/>
  <c r="Q5" i="16"/>
  <c r="Q6" i="16"/>
  <c r="Q4" i="16"/>
  <c r="M6" i="16" l="1"/>
  <c r="M8" i="16"/>
  <c r="M9" i="16"/>
  <c r="M10" i="16"/>
  <c r="M11" i="16"/>
  <c r="M13" i="16"/>
  <c r="M14" i="16"/>
  <c r="M15" i="16"/>
  <c r="M16" i="16"/>
  <c r="M17" i="16"/>
  <c r="M18" i="16"/>
  <c r="M19" i="16"/>
  <c r="M20" i="16"/>
  <c r="M21" i="16"/>
  <c r="M4" i="16"/>
  <c r="I6" i="16"/>
  <c r="I8" i="16"/>
  <c r="I9" i="16"/>
  <c r="I10" i="16"/>
  <c r="I11" i="16"/>
  <c r="I13" i="16"/>
  <c r="I14" i="16"/>
  <c r="I15" i="16"/>
  <c r="I16" i="16"/>
  <c r="I17" i="16"/>
  <c r="I18" i="16"/>
  <c r="I20" i="16"/>
  <c r="I21" i="16"/>
  <c r="I4" i="16"/>
  <c r="E6" i="16" l="1"/>
  <c r="E8" i="16"/>
  <c r="E9" i="16"/>
  <c r="E10" i="16"/>
  <c r="E11" i="16"/>
  <c r="E13" i="16"/>
  <c r="E14" i="16"/>
  <c r="E15" i="16"/>
  <c r="E16" i="16"/>
  <c r="E17" i="16"/>
  <c r="E18" i="16"/>
  <c r="E20" i="16"/>
  <c r="E21" i="16"/>
  <c r="E4" i="16"/>
  <c r="AS5" i="15" l="1"/>
  <c r="AS6" i="15"/>
  <c r="AS8" i="15"/>
  <c r="AS9" i="15"/>
  <c r="AS10" i="15"/>
  <c r="AS11" i="15"/>
  <c r="AS13" i="15"/>
  <c r="AS14" i="15"/>
  <c r="AS16" i="15"/>
  <c r="AS17" i="15"/>
  <c r="AS18" i="15"/>
  <c r="AS20" i="15"/>
  <c r="AS21" i="15"/>
  <c r="AS4" i="15"/>
  <c r="AO5" i="15"/>
  <c r="AO6" i="15"/>
  <c r="AO8" i="15"/>
  <c r="AO9" i="15"/>
  <c r="AO10" i="15"/>
  <c r="AO11" i="15"/>
  <c r="AO13" i="15"/>
  <c r="AO14" i="15"/>
  <c r="AO16" i="15"/>
  <c r="AO17" i="15"/>
  <c r="AO18" i="15"/>
  <c r="AO20" i="15"/>
  <c r="AO21" i="15"/>
  <c r="AO4" i="15"/>
  <c r="AK5" i="15"/>
  <c r="AK6" i="15"/>
  <c r="AK8" i="15"/>
  <c r="AK9" i="15"/>
  <c r="AK10" i="15"/>
  <c r="AK11" i="15"/>
  <c r="AK13" i="15"/>
  <c r="AK14" i="15"/>
  <c r="AK16" i="15"/>
  <c r="AK17" i="15"/>
  <c r="AK18" i="15"/>
  <c r="AK20" i="15"/>
  <c r="AK21" i="15"/>
  <c r="AK4" i="15"/>
  <c r="AG5" i="15"/>
  <c r="AG6" i="15"/>
  <c r="AG8" i="15"/>
  <c r="AG9" i="15"/>
  <c r="AG10" i="15"/>
  <c r="AG11" i="15"/>
  <c r="AG13" i="15"/>
  <c r="AG14" i="15"/>
  <c r="AG16" i="15"/>
  <c r="AG17" i="15"/>
  <c r="AG18" i="15"/>
  <c r="AG20" i="15"/>
  <c r="AG21" i="15"/>
  <c r="AG4" i="15"/>
  <c r="AC5" i="15"/>
  <c r="AC6" i="15"/>
  <c r="AC8" i="15"/>
  <c r="AC9" i="15"/>
  <c r="AC10" i="15"/>
  <c r="AC11" i="15"/>
  <c r="AC13" i="15"/>
  <c r="AC14" i="15"/>
  <c r="AC16" i="15"/>
  <c r="AC17" i="15"/>
  <c r="AC18" i="15"/>
  <c r="AC20" i="15"/>
  <c r="AC21" i="15"/>
  <c r="AC4" i="15"/>
  <c r="Y5" i="15"/>
  <c r="Y6" i="15"/>
  <c r="Y8" i="15"/>
  <c r="Y9" i="15"/>
  <c r="Y10" i="15"/>
  <c r="Y11" i="15"/>
  <c r="Y13" i="15"/>
  <c r="Y14" i="15"/>
  <c r="Y16" i="15"/>
  <c r="Y17" i="15"/>
  <c r="Y18" i="15"/>
  <c r="Y20" i="15"/>
  <c r="Y21" i="15"/>
  <c r="Y4" i="15"/>
  <c r="U5" i="15"/>
  <c r="U6" i="15"/>
  <c r="U8" i="15"/>
  <c r="U9" i="15"/>
  <c r="U10" i="15"/>
  <c r="U11" i="15"/>
  <c r="U13" i="15"/>
  <c r="U14" i="15"/>
  <c r="U15" i="15"/>
  <c r="U16" i="15"/>
  <c r="U17" i="15"/>
  <c r="U18" i="15"/>
  <c r="U20" i="15"/>
  <c r="U21" i="15"/>
  <c r="U4" i="15"/>
  <c r="Q5" i="15"/>
  <c r="Q6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4" i="15"/>
  <c r="M5" i="15"/>
  <c r="M6" i="15"/>
  <c r="M8" i="15"/>
  <c r="M9" i="15"/>
  <c r="M10" i="15"/>
  <c r="M11" i="15"/>
  <c r="M13" i="15"/>
  <c r="M14" i="15"/>
  <c r="M15" i="15"/>
  <c r="M16" i="15"/>
  <c r="M17" i="15"/>
  <c r="M18" i="15"/>
  <c r="M19" i="15"/>
  <c r="M20" i="15"/>
  <c r="M21" i="15"/>
  <c r="M4" i="15"/>
  <c r="I5" i="15"/>
  <c r="I6" i="15"/>
  <c r="I8" i="15"/>
  <c r="I9" i="15"/>
  <c r="I10" i="15"/>
  <c r="I11" i="15"/>
  <c r="I13" i="15"/>
  <c r="I14" i="15"/>
  <c r="I15" i="15"/>
  <c r="I16" i="15"/>
  <c r="I17" i="15"/>
  <c r="I18" i="15"/>
  <c r="I19" i="15"/>
  <c r="I20" i="15"/>
  <c r="I21" i="15"/>
  <c r="I4" i="15"/>
  <c r="E5" i="15"/>
  <c r="E6" i="15"/>
  <c r="E8" i="15"/>
  <c r="E9" i="15"/>
  <c r="E10" i="15"/>
  <c r="E11" i="15"/>
  <c r="E13" i="15"/>
  <c r="E14" i="15"/>
  <c r="E15" i="15"/>
  <c r="E16" i="15"/>
  <c r="E17" i="15"/>
  <c r="E18" i="15"/>
  <c r="E19" i="15"/>
  <c r="E20" i="15"/>
  <c r="E21" i="15"/>
  <c r="E4" i="15"/>
</calcChain>
</file>

<file path=xl/sharedStrings.xml><?xml version="1.0" encoding="utf-8"?>
<sst xmlns="http://schemas.openxmlformats.org/spreadsheetml/2006/main" count="197" uniqueCount="69">
  <si>
    <t>№ пп</t>
  </si>
  <si>
    <t>Наименование веществ</t>
  </si>
  <si>
    <t>КОС п.Репино</t>
  </si>
  <si>
    <t>БПК5</t>
  </si>
  <si>
    <t>ХПК</t>
  </si>
  <si>
    <t>Сухой остаток</t>
  </si>
  <si>
    <t>Нефтепродукты</t>
  </si>
  <si>
    <t>Аммоний-ион</t>
  </si>
  <si>
    <t>Азот общий</t>
  </si>
  <si>
    <t>Фосфор фосфатов</t>
  </si>
  <si>
    <t>Фосфор общий</t>
  </si>
  <si>
    <t>СПАВ</t>
  </si>
  <si>
    <t>Фенол</t>
  </si>
  <si>
    <t>Железо общее</t>
  </si>
  <si>
    <t>Марганец</t>
  </si>
  <si>
    <t>Алюминий</t>
  </si>
  <si>
    <t>Никель</t>
  </si>
  <si>
    <t>Медь</t>
  </si>
  <si>
    <t>Цинк</t>
  </si>
  <si>
    <t>Ртуть</t>
  </si>
  <si>
    <t>Э, %</t>
  </si>
  <si>
    <t>КОС п.Понтонный</t>
  </si>
  <si>
    <t>Взвешенные вещества</t>
  </si>
  <si>
    <t>Вход,
мг/л</t>
  </si>
  <si>
    <t>Нитрат-ион</t>
  </si>
  <si>
    <t>Выход, 
мг/л</t>
  </si>
  <si>
    <t>КОС г.Петродворец</t>
  </si>
  <si>
    <t>ЮЗОС</t>
  </si>
  <si>
    <t>ССА</t>
  </si>
  <si>
    <t>ЦСА</t>
  </si>
  <si>
    <t>КОС г. Колпино</t>
  </si>
  <si>
    <t>КОС г.Кронштадт</t>
  </si>
  <si>
    <t>КОС г. Пушкин</t>
  </si>
  <si>
    <t>КОС г. Сестрорецк</t>
  </si>
  <si>
    <t>КОС г. Зеленогорск</t>
  </si>
  <si>
    <t>Сндс, 
мг/л</t>
  </si>
  <si>
    <t>выделены превышения фактических среднегодовых значений концентраций над установленными НДС</t>
  </si>
  <si>
    <t>Сведения об очистке сточных вод  за 2015 год</t>
  </si>
  <si>
    <t>БПК5/БПКполн*</t>
  </si>
  <si>
    <t>251*</t>
  </si>
  <si>
    <t>2,13*</t>
  </si>
  <si>
    <t>99*</t>
  </si>
  <si>
    <t>3,00*</t>
  </si>
  <si>
    <t>2,52*</t>
  </si>
  <si>
    <t>164*</t>
  </si>
  <si>
    <t>98*</t>
  </si>
  <si>
    <t>182*</t>
  </si>
  <si>
    <t>3,08*</t>
  </si>
  <si>
    <t>Сведения об очистке сточных вод  за 2016 год</t>
  </si>
  <si>
    <t>3,3*</t>
  </si>
  <si>
    <t>208*</t>
  </si>
  <si>
    <t>2,64*</t>
  </si>
  <si>
    <t>288*</t>
  </si>
  <si>
    <t>4,18*</t>
  </si>
  <si>
    <t>БПК полное</t>
  </si>
  <si>
    <t>№ п/п</t>
  </si>
  <si>
    <t>Фосфаты (по фосфору)</t>
  </si>
  <si>
    <t>КОС Алексеевские</t>
  </si>
  <si>
    <t>* -</t>
  </si>
  <si>
    <t>Концентрация ( на входе) , мг/л</t>
  </si>
  <si>
    <t>Концентрация ( на выходе) , мг/л</t>
  </si>
  <si>
    <t>Концентрация, (вход.)
мг/л*</t>
  </si>
  <si>
    <t>Концентрация, (выход.)
мг/л*</t>
  </si>
  <si>
    <t xml:space="preserve"> взята среднеквартальная концентрация</t>
  </si>
  <si>
    <t xml:space="preserve">БПК -5 </t>
  </si>
  <si>
    <t>Сведения об очистке сточных вод КОС Алексеевские за 1 квартал 2024 года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</si>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</sst>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0"/>
    <numFmt numFmtId="167" formatCode="0.0000"/>
    <numFmt numFmtId="168" formatCode="0.00000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5" tint="0.7999816888943144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DBDB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Fill="1" applyBorder="1"/>
    <xf numFmtId="166" fontId="3" fillId="0" borderId="2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0" xfId="0" applyFill="1"/>
    <xf numFmtId="0" fontId="1" fillId="0" borderId="0" xfId="0" applyFont="1" applyFill="1"/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166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165" fontId="3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10" xfId="0" applyFont="1" applyFill="1" applyBorder="1"/>
    <xf numFmtId="167" fontId="3" fillId="0" borderId="12" xfId="0" applyNumberFormat="1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2" fontId="3" fillId="0" borderId="5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wrapText="1"/>
    </xf>
    <xf numFmtId="167" fontId="3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5" xfId="0" applyFont="1" applyFill="1" applyBorder="1"/>
    <xf numFmtId="1" fontId="3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/>
    <xf numFmtId="2" fontId="3" fillId="0" borderId="11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22" xfId="0" applyFont="1" applyBorder="1" applyAlignment="1">
      <alignment wrapText="1"/>
    </xf>
    <xf numFmtId="0" fontId="0" fillId="0" borderId="23" xfId="0" applyFill="1" applyBorder="1"/>
    <xf numFmtId="0" fontId="0" fillId="0" borderId="22" xfId="0" applyFill="1" applyBorder="1"/>
    <xf numFmtId="0" fontId="3" fillId="0" borderId="23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1" fillId="0" borderId="23" xfId="0" applyFont="1" applyFill="1" applyBorder="1"/>
    <xf numFmtId="0" fontId="1" fillId="0" borderId="22" xfId="0" applyFont="1" applyFill="1" applyBorder="1"/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/>
    </xf>
    <xf numFmtId="164" fontId="3" fillId="0" borderId="27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 wrapText="1"/>
    </xf>
    <xf numFmtId="1" fontId="3" fillId="0" borderId="29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 wrapText="1"/>
    </xf>
    <xf numFmtId="167" fontId="3" fillId="0" borderId="16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24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166" fontId="3" fillId="5" borderId="2" xfId="0" applyNumberFormat="1" applyFont="1" applyFill="1" applyBorder="1" applyAlignment="1">
      <alignment horizontal="center"/>
    </xf>
    <xf numFmtId="167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8" fontId="3" fillId="5" borderId="15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167" fontId="3" fillId="5" borderId="2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 wrapText="1"/>
    </xf>
    <xf numFmtId="1" fontId="3" fillId="0" borderId="30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/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DBBCE"/>
      <color rgb="FFFF97FF"/>
      <color rgb="FFFF93C9"/>
      <color rgb="FFEDBDBD"/>
      <color rgb="FFE8A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view="pageBreakPreview" zoomScale="80" zoomScaleNormal="80" zoomScaleSheetLayoutView="8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AK44" sqref="AK43:AL44"/>
    </sheetView>
  </sheetViews>
  <sheetFormatPr defaultRowHeight="13.2" x14ac:dyDescent="0.25"/>
  <cols>
    <col min="1" max="1" width="6" customWidth="1"/>
    <col min="2" max="2" width="21.109375" customWidth="1"/>
    <col min="3" max="3" width="10.5546875" style="2" customWidth="1"/>
    <col min="4" max="4" width="10.33203125" style="3" customWidth="1"/>
    <col min="5" max="6" width="9.109375" style="3" customWidth="1"/>
    <col min="7" max="7" width="9.109375" customWidth="1"/>
    <col min="8" max="8" width="10.5546875" customWidth="1"/>
    <col min="9" max="10" width="9.109375" customWidth="1"/>
    <col min="11" max="11" width="9.33203125" customWidth="1"/>
    <col min="12" max="12" width="10.6640625" customWidth="1"/>
    <col min="13" max="14" width="9.109375" customWidth="1"/>
    <col min="15" max="15" width="10.6640625" customWidth="1"/>
    <col min="16" max="16" width="11.88671875" customWidth="1"/>
    <col min="17" max="19" width="9.109375" customWidth="1"/>
    <col min="20" max="20" width="11" customWidth="1"/>
    <col min="21" max="46" width="9.109375" customWidth="1"/>
  </cols>
  <sheetData>
    <row r="1" spans="1:46" ht="35.25" customHeight="1" thickBot="1" x14ac:dyDescent="0.3">
      <c r="B1" s="11"/>
      <c r="C1" s="182" t="s">
        <v>37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6" ht="24.75" customHeight="1" x14ac:dyDescent="0.25">
      <c r="A2" s="169" t="s">
        <v>0</v>
      </c>
      <c r="B2" s="171" t="s">
        <v>1</v>
      </c>
      <c r="C2" s="173" t="s">
        <v>29</v>
      </c>
      <c r="D2" s="174"/>
      <c r="E2" s="174"/>
      <c r="F2" s="175"/>
      <c r="G2" s="176" t="s">
        <v>27</v>
      </c>
      <c r="H2" s="176"/>
      <c r="I2" s="176"/>
      <c r="J2" s="176"/>
      <c r="K2" s="177" t="s">
        <v>28</v>
      </c>
      <c r="L2" s="176"/>
      <c r="M2" s="176"/>
      <c r="N2" s="178"/>
      <c r="O2" s="176" t="s">
        <v>30</v>
      </c>
      <c r="P2" s="176"/>
      <c r="Q2" s="176"/>
      <c r="R2" s="176"/>
      <c r="S2" s="177" t="s">
        <v>21</v>
      </c>
      <c r="T2" s="176"/>
      <c r="U2" s="176"/>
      <c r="V2" s="178"/>
      <c r="W2" s="176" t="s">
        <v>31</v>
      </c>
      <c r="X2" s="176"/>
      <c r="Y2" s="176"/>
      <c r="Z2" s="176"/>
      <c r="AA2" s="177" t="s">
        <v>32</v>
      </c>
      <c r="AB2" s="176"/>
      <c r="AC2" s="176"/>
      <c r="AD2" s="178"/>
      <c r="AE2" s="176" t="s">
        <v>26</v>
      </c>
      <c r="AF2" s="176"/>
      <c r="AG2" s="176"/>
      <c r="AH2" s="176"/>
      <c r="AI2" s="177" t="s">
        <v>33</v>
      </c>
      <c r="AJ2" s="176"/>
      <c r="AK2" s="176"/>
      <c r="AL2" s="178"/>
      <c r="AM2" s="176" t="s">
        <v>34</v>
      </c>
      <c r="AN2" s="176"/>
      <c r="AO2" s="176"/>
      <c r="AP2" s="176"/>
      <c r="AQ2" s="179" t="s">
        <v>2</v>
      </c>
      <c r="AR2" s="180"/>
      <c r="AS2" s="180"/>
      <c r="AT2" s="181"/>
    </row>
    <row r="3" spans="1:46" s="1" customFormat="1" ht="35.25" customHeight="1" thickBot="1" x14ac:dyDescent="0.4">
      <c r="A3" s="170"/>
      <c r="B3" s="172"/>
      <c r="C3" s="99" t="s">
        <v>23</v>
      </c>
      <c r="D3" s="100" t="s">
        <v>25</v>
      </c>
      <c r="E3" s="101" t="s">
        <v>20</v>
      </c>
      <c r="F3" s="102" t="s">
        <v>35</v>
      </c>
      <c r="G3" s="103" t="s">
        <v>23</v>
      </c>
      <c r="H3" s="100" t="s">
        <v>25</v>
      </c>
      <c r="I3" s="101" t="s">
        <v>20</v>
      </c>
      <c r="J3" s="104" t="s">
        <v>35</v>
      </c>
      <c r="K3" s="99" t="s">
        <v>23</v>
      </c>
      <c r="L3" s="100" t="s">
        <v>25</v>
      </c>
      <c r="M3" s="101" t="s">
        <v>20</v>
      </c>
      <c r="N3" s="102" t="s">
        <v>35</v>
      </c>
      <c r="O3" s="103" t="s">
        <v>23</v>
      </c>
      <c r="P3" s="100" t="s">
        <v>25</v>
      </c>
      <c r="Q3" s="101" t="s">
        <v>20</v>
      </c>
      <c r="R3" s="104" t="s">
        <v>35</v>
      </c>
      <c r="S3" s="99" t="s">
        <v>23</v>
      </c>
      <c r="T3" s="100" t="s">
        <v>25</v>
      </c>
      <c r="U3" s="101" t="s">
        <v>20</v>
      </c>
      <c r="V3" s="102" t="s">
        <v>35</v>
      </c>
      <c r="W3" s="103" t="s">
        <v>23</v>
      </c>
      <c r="X3" s="100" t="s">
        <v>25</v>
      </c>
      <c r="Y3" s="101" t="s">
        <v>20</v>
      </c>
      <c r="Z3" s="104" t="s">
        <v>35</v>
      </c>
      <c r="AA3" s="99" t="s">
        <v>23</v>
      </c>
      <c r="AB3" s="100" t="s">
        <v>25</v>
      </c>
      <c r="AC3" s="101" t="s">
        <v>20</v>
      </c>
      <c r="AD3" s="102" t="s">
        <v>35</v>
      </c>
      <c r="AE3" s="103" t="s">
        <v>23</v>
      </c>
      <c r="AF3" s="100" t="s">
        <v>25</v>
      </c>
      <c r="AG3" s="101" t="s">
        <v>20</v>
      </c>
      <c r="AH3" s="104" t="s">
        <v>35</v>
      </c>
      <c r="AI3" s="99" t="s">
        <v>23</v>
      </c>
      <c r="AJ3" s="100" t="s">
        <v>25</v>
      </c>
      <c r="AK3" s="101" t="s">
        <v>20</v>
      </c>
      <c r="AL3" s="102" t="s">
        <v>35</v>
      </c>
      <c r="AM3" s="103" t="s">
        <v>23</v>
      </c>
      <c r="AN3" s="100" t="s">
        <v>25</v>
      </c>
      <c r="AO3" s="101" t="s">
        <v>20</v>
      </c>
      <c r="AP3" s="104" t="s">
        <v>35</v>
      </c>
      <c r="AQ3" s="99" t="s">
        <v>23</v>
      </c>
      <c r="AR3" s="100" t="s">
        <v>25</v>
      </c>
      <c r="AS3" s="101" t="s">
        <v>20</v>
      </c>
      <c r="AT3" s="102" t="s">
        <v>35</v>
      </c>
    </row>
    <row r="4" spans="1:46" s="23" customFormat="1" ht="30" customHeight="1" x14ac:dyDescent="0.35">
      <c r="A4" s="85">
        <v>1</v>
      </c>
      <c r="B4" s="86" t="s">
        <v>22</v>
      </c>
      <c r="C4" s="87">
        <v>240</v>
      </c>
      <c r="D4" s="88">
        <v>6.07</v>
      </c>
      <c r="E4" s="89">
        <f>(C4-D4)/C4*100</f>
        <v>97.470833333333346</v>
      </c>
      <c r="F4" s="90">
        <v>10.68</v>
      </c>
      <c r="G4" s="91">
        <v>302</v>
      </c>
      <c r="H4" s="88">
        <v>3.07</v>
      </c>
      <c r="I4" s="89">
        <f>(G4-H4)/G4*100</f>
        <v>98.983443708609272</v>
      </c>
      <c r="J4" s="92">
        <v>10.4</v>
      </c>
      <c r="K4" s="87">
        <v>222</v>
      </c>
      <c r="L4" s="105">
        <v>9.4600000000000009</v>
      </c>
      <c r="M4" s="89">
        <f>(K4-L4)/K4*100</f>
        <v>95.738738738738732</v>
      </c>
      <c r="N4" s="90">
        <v>7.25</v>
      </c>
      <c r="O4" s="91">
        <v>132</v>
      </c>
      <c r="P4" s="88">
        <v>6.39</v>
      </c>
      <c r="Q4" s="89">
        <f>(O4-P4)/O4*100</f>
        <v>95.159090909090907</v>
      </c>
      <c r="R4" s="92">
        <v>10.25</v>
      </c>
      <c r="S4" s="87">
        <v>97.2</v>
      </c>
      <c r="T4" s="88">
        <v>2.68</v>
      </c>
      <c r="U4" s="89">
        <f>(S4-T4)/S4*100</f>
        <v>97.24279835390945</v>
      </c>
      <c r="V4" s="93">
        <v>6.3</v>
      </c>
      <c r="W4" s="91">
        <v>173</v>
      </c>
      <c r="X4" s="94">
        <v>4.38</v>
      </c>
      <c r="Y4" s="89">
        <f>(W4-X4)/W4*100</f>
        <v>97.468208092485554</v>
      </c>
      <c r="Z4" s="92">
        <v>7.25</v>
      </c>
      <c r="AA4" s="87">
        <v>177</v>
      </c>
      <c r="AB4" s="94">
        <v>5.91</v>
      </c>
      <c r="AC4" s="89">
        <f>(AA4-AB4)/AA4*100</f>
        <v>96.66101694915254</v>
      </c>
      <c r="AD4" s="90">
        <v>11.15</v>
      </c>
      <c r="AE4" s="95">
        <v>197</v>
      </c>
      <c r="AF4" s="88">
        <v>3.24</v>
      </c>
      <c r="AG4" s="89">
        <f>(AE4-AF4)/AE4*100</f>
        <v>98.35532994923858</v>
      </c>
      <c r="AH4" s="92">
        <v>7.25</v>
      </c>
      <c r="AI4" s="87">
        <v>153</v>
      </c>
      <c r="AJ4" s="94">
        <v>2.5</v>
      </c>
      <c r="AK4" s="89">
        <f>(AI4-AJ4)/AI4*100</f>
        <v>98.366013071895424</v>
      </c>
      <c r="AL4" s="96">
        <v>20</v>
      </c>
      <c r="AM4" s="91">
        <v>261</v>
      </c>
      <c r="AN4" s="97">
        <v>2.7</v>
      </c>
      <c r="AO4" s="89">
        <f>(AM4-AN4)/AM4*100</f>
        <v>98.965517241379317</v>
      </c>
      <c r="AP4" s="98">
        <v>19</v>
      </c>
      <c r="AQ4" s="87">
        <v>96.4</v>
      </c>
      <c r="AR4" s="88">
        <v>2.5</v>
      </c>
      <c r="AS4" s="89">
        <f>(AQ4-AR4)/AQ4*100</f>
        <v>97.406639004149369</v>
      </c>
      <c r="AT4" s="93">
        <v>10</v>
      </c>
    </row>
    <row r="5" spans="1:46" s="23" customFormat="1" ht="21" customHeight="1" x14ac:dyDescent="0.35">
      <c r="A5" s="73">
        <v>2</v>
      </c>
      <c r="B5" s="24" t="s">
        <v>3</v>
      </c>
      <c r="C5" s="32">
        <v>146</v>
      </c>
      <c r="D5" s="4">
        <v>2.2599999999999998</v>
      </c>
      <c r="E5" s="6">
        <f t="shared" ref="E5:E21" si="0">(C5-D5)/C5*100</f>
        <v>98.452054794520549</v>
      </c>
      <c r="F5" s="34">
        <v>8.1</v>
      </c>
      <c r="G5" s="29">
        <v>221</v>
      </c>
      <c r="H5" s="4">
        <v>2.06</v>
      </c>
      <c r="I5" s="6">
        <f t="shared" ref="I5:I21" si="1">(G5-H5)/G5*100</f>
        <v>99.067873303167417</v>
      </c>
      <c r="J5" s="46">
        <v>8.1</v>
      </c>
      <c r="K5" s="32">
        <v>164</v>
      </c>
      <c r="L5" s="4">
        <v>4.7</v>
      </c>
      <c r="M5" s="6">
        <f t="shared" ref="M5:M21" si="2">(K5-L5)/K5*100</f>
        <v>97.134146341463421</v>
      </c>
      <c r="N5" s="34">
        <v>6.3</v>
      </c>
      <c r="O5" s="29">
        <v>142</v>
      </c>
      <c r="P5" s="4">
        <v>3.59</v>
      </c>
      <c r="Q5" s="6">
        <f t="shared" ref="Q5:Q22" si="3">(O5-P5)/O5*100</f>
        <v>97.471830985915489</v>
      </c>
      <c r="R5" s="46">
        <v>4</v>
      </c>
      <c r="S5" s="32">
        <v>77.8</v>
      </c>
      <c r="T5" s="7">
        <v>1.5</v>
      </c>
      <c r="U5" s="6">
        <f t="shared" ref="U5:U21" si="4">(S5-T5)/S5*100</f>
        <v>98.0719794344473</v>
      </c>
      <c r="V5" s="34">
        <v>2.9</v>
      </c>
      <c r="W5" s="29">
        <v>90.6</v>
      </c>
      <c r="X5" s="4">
        <v>2.3199999999999998</v>
      </c>
      <c r="Y5" s="6">
        <f t="shared" ref="Y5:Y21" si="5">(W5-X5)/W5*100</f>
        <v>97.439293598234002</v>
      </c>
      <c r="Z5" s="47">
        <v>4</v>
      </c>
      <c r="AA5" s="32">
        <v>152</v>
      </c>
      <c r="AB5" s="4">
        <v>2.76</v>
      </c>
      <c r="AC5" s="6">
        <f t="shared" ref="AC5:AC21" si="6">(AA5-AB5)/AA5*100</f>
        <v>98.184210526315795</v>
      </c>
      <c r="AD5" s="35">
        <v>4</v>
      </c>
      <c r="AE5" s="67">
        <v>165</v>
      </c>
      <c r="AF5" s="5">
        <v>2.1800000000000002</v>
      </c>
      <c r="AG5" s="6">
        <f t="shared" ref="AG5:AG21" si="7">(AE5-AF5)/AE5*100</f>
        <v>98.678787878787873</v>
      </c>
      <c r="AH5" s="46">
        <v>4</v>
      </c>
      <c r="AI5" s="32">
        <v>120</v>
      </c>
      <c r="AJ5" s="4">
        <v>1.71</v>
      </c>
      <c r="AK5" s="6">
        <f t="shared" ref="AK5:AK21" si="8">(AI5-AJ5)/AI5*100</f>
        <v>98.575000000000003</v>
      </c>
      <c r="AL5" s="34">
        <v>7.5</v>
      </c>
      <c r="AM5" s="29">
        <v>127</v>
      </c>
      <c r="AN5" s="4">
        <v>1.92</v>
      </c>
      <c r="AO5" s="6">
        <f t="shared" ref="AO5:AO21" si="9">(AM5-AN5)/AM5*100</f>
        <v>98.488188976377955</v>
      </c>
      <c r="AP5" s="46">
        <v>5.7</v>
      </c>
      <c r="AQ5" s="32">
        <v>65.8</v>
      </c>
      <c r="AR5" s="4">
        <v>2.0099999999999998</v>
      </c>
      <c r="AS5" s="6">
        <f t="shared" ref="AS5:AS21" si="10">(AQ5-AR5)/AQ5*100</f>
        <v>96.945288753799403</v>
      </c>
      <c r="AT5" s="34">
        <v>4</v>
      </c>
    </row>
    <row r="6" spans="1:46" s="23" customFormat="1" ht="21" customHeight="1" x14ac:dyDescent="0.35">
      <c r="A6" s="73">
        <v>3</v>
      </c>
      <c r="B6" s="25" t="s">
        <v>7</v>
      </c>
      <c r="C6" s="32">
        <v>22.1</v>
      </c>
      <c r="D6" s="5">
        <v>5.38</v>
      </c>
      <c r="E6" s="6">
        <f t="shared" si="0"/>
        <v>75.656108597285083</v>
      </c>
      <c r="F6" s="33">
        <v>7.43</v>
      </c>
      <c r="G6" s="29">
        <v>29.4</v>
      </c>
      <c r="H6" s="5">
        <v>0.3</v>
      </c>
      <c r="I6" s="6">
        <f t="shared" si="1"/>
        <v>98.979591836734699</v>
      </c>
      <c r="J6" s="45">
        <v>3.3</v>
      </c>
      <c r="K6" s="32">
        <v>24.1</v>
      </c>
      <c r="L6" s="16">
        <v>6.16</v>
      </c>
      <c r="M6" s="6">
        <f t="shared" si="2"/>
        <v>74.439834024896271</v>
      </c>
      <c r="N6" s="33">
        <v>3.33</v>
      </c>
      <c r="O6" s="29">
        <v>42</v>
      </c>
      <c r="P6" s="16">
        <v>3.22</v>
      </c>
      <c r="Q6" s="6">
        <f t="shared" si="3"/>
        <v>92.333333333333329</v>
      </c>
      <c r="R6" s="45">
        <v>0.5</v>
      </c>
      <c r="S6" s="32">
        <v>26.9</v>
      </c>
      <c r="T6" s="4">
        <v>0.47</v>
      </c>
      <c r="U6" s="6">
        <f t="shared" si="4"/>
        <v>98.252788104089234</v>
      </c>
      <c r="V6" s="34">
        <v>1.3</v>
      </c>
      <c r="W6" s="29">
        <v>28.2</v>
      </c>
      <c r="X6" s="4">
        <v>0.43</v>
      </c>
      <c r="Y6" s="6">
        <f t="shared" si="5"/>
        <v>98.475177304964546</v>
      </c>
      <c r="Z6" s="45">
        <v>0.77</v>
      </c>
      <c r="AA6" s="32">
        <v>34.200000000000003</v>
      </c>
      <c r="AB6" s="16">
        <v>0.59</v>
      </c>
      <c r="AC6" s="6">
        <f t="shared" si="6"/>
        <v>98.274853801169584</v>
      </c>
      <c r="AD6" s="34">
        <v>0.5</v>
      </c>
      <c r="AE6" s="66">
        <v>30</v>
      </c>
      <c r="AF6" s="4">
        <v>0.97</v>
      </c>
      <c r="AG6" s="6">
        <f t="shared" si="7"/>
        <v>96.766666666666666</v>
      </c>
      <c r="AH6" s="45">
        <v>6.26</v>
      </c>
      <c r="AI6" s="32">
        <v>28</v>
      </c>
      <c r="AJ6" s="4">
        <v>0.43</v>
      </c>
      <c r="AK6" s="6">
        <f t="shared" si="8"/>
        <v>98.464285714285722</v>
      </c>
      <c r="AL6" s="33">
        <v>12.85</v>
      </c>
      <c r="AM6" s="29">
        <v>27.4</v>
      </c>
      <c r="AN6" s="4">
        <v>0.88</v>
      </c>
      <c r="AO6" s="6">
        <f t="shared" si="9"/>
        <v>96.788321167883211</v>
      </c>
      <c r="AP6" s="45">
        <v>7.32</v>
      </c>
      <c r="AQ6" s="32">
        <v>14.2</v>
      </c>
      <c r="AR6" s="4">
        <v>0.66</v>
      </c>
      <c r="AS6" s="6">
        <f t="shared" si="10"/>
        <v>95.352112676056336</v>
      </c>
      <c r="AT6" s="33">
        <v>0.67</v>
      </c>
    </row>
    <row r="7" spans="1:46" s="1" customFormat="1" ht="21" customHeight="1" x14ac:dyDescent="0.35">
      <c r="A7" s="74">
        <v>4</v>
      </c>
      <c r="B7" s="26" t="s">
        <v>24</v>
      </c>
      <c r="C7" s="32">
        <v>1.02</v>
      </c>
      <c r="D7" s="7">
        <v>11.8</v>
      </c>
      <c r="E7" s="6"/>
      <c r="F7" s="34">
        <v>70.8</v>
      </c>
      <c r="G7" s="30">
        <v>0.9</v>
      </c>
      <c r="H7" s="4">
        <v>23.5</v>
      </c>
      <c r="I7" s="6"/>
      <c r="J7" s="45">
        <v>44.25</v>
      </c>
      <c r="K7" s="32">
        <v>0.76</v>
      </c>
      <c r="L7" s="4">
        <v>13.6</v>
      </c>
      <c r="M7" s="6"/>
      <c r="N7" s="34">
        <v>40</v>
      </c>
      <c r="O7" s="29">
        <v>0.84</v>
      </c>
      <c r="P7" s="4">
        <v>25.7</v>
      </c>
      <c r="Q7" s="6"/>
      <c r="R7" s="46">
        <v>40</v>
      </c>
      <c r="S7" s="32">
        <v>0.83</v>
      </c>
      <c r="T7" s="16">
        <v>41.6</v>
      </c>
      <c r="U7" s="6"/>
      <c r="V7" s="34">
        <v>40</v>
      </c>
      <c r="W7" s="29">
        <v>0.63</v>
      </c>
      <c r="X7" s="4">
        <v>24</v>
      </c>
      <c r="Y7" s="6"/>
      <c r="Z7" s="47">
        <v>40</v>
      </c>
      <c r="AA7" s="32">
        <v>0.75</v>
      </c>
      <c r="AB7" s="4">
        <v>20.2</v>
      </c>
      <c r="AC7" s="6"/>
      <c r="AD7" s="35">
        <v>40</v>
      </c>
      <c r="AE7" s="68">
        <v>0.51</v>
      </c>
      <c r="AF7" s="4">
        <v>15.2</v>
      </c>
      <c r="AG7" s="6"/>
      <c r="AH7" s="46">
        <v>40</v>
      </c>
      <c r="AI7" s="37">
        <v>0.8</v>
      </c>
      <c r="AJ7" s="4">
        <v>20.399999999999999</v>
      </c>
      <c r="AK7" s="6"/>
      <c r="AL7" s="33">
        <v>48.68</v>
      </c>
      <c r="AM7" s="29">
        <v>0.95</v>
      </c>
      <c r="AN7" s="4">
        <v>18.3</v>
      </c>
      <c r="AO7" s="6"/>
      <c r="AP7" s="46">
        <v>84.1</v>
      </c>
      <c r="AQ7" s="32">
        <v>1.41</v>
      </c>
      <c r="AR7" s="4">
        <v>10.5</v>
      </c>
      <c r="AS7" s="6"/>
      <c r="AT7" s="34">
        <v>40</v>
      </c>
    </row>
    <row r="8" spans="1:46" s="1" customFormat="1" ht="21" customHeight="1" x14ac:dyDescent="0.35">
      <c r="A8" s="75">
        <v>5</v>
      </c>
      <c r="B8" s="27" t="s">
        <v>8</v>
      </c>
      <c r="C8" s="32">
        <v>32.700000000000003</v>
      </c>
      <c r="D8" s="5">
        <v>9.19</v>
      </c>
      <c r="E8" s="6">
        <f t="shared" si="0"/>
        <v>71.896024464831811</v>
      </c>
      <c r="F8" s="35">
        <v>10</v>
      </c>
      <c r="G8" s="29">
        <v>41.9</v>
      </c>
      <c r="H8" s="4">
        <v>6.94</v>
      </c>
      <c r="I8" s="6">
        <f t="shared" si="1"/>
        <v>83.436754176610989</v>
      </c>
      <c r="J8" s="47">
        <v>10</v>
      </c>
      <c r="K8" s="32">
        <v>34</v>
      </c>
      <c r="L8" s="18">
        <v>11.1</v>
      </c>
      <c r="M8" s="6">
        <f t="shared" si="2"/>
        <v>67.35294117647058</v>
      </c>
      <c r="N8" s="35">
        <v>10</v>
      </c>
      <c r="O8" s="29">
        <v>44.1</v>
      </c>
      <c r="P8" s="4">
        <v>10</v>
      </c>
      <c r="Q8" s="6">
        <f t="shared" si="3"/>
        <v>77.324263038548764</v>
      </c>
      <c r="R8" s="47">
        <v>10</v>
      </c>
      <c r="S8" s="32">
        <v>29.3</v>
      </c>
      <c r="T8" s="16">
        <v>11.6</v>
      </c>
      <c r="U8" s="6">
        <f t="shared" si="4"/>
        <v>60.409556313993185</v>
      </c>
      <c r="V8" s="34">
        <v>10</v>
      </c>
      <c r="W8" s="29">
        <v>29.5</v>
      </c>
      <c r="X8" s="4">
        <v>6.68</v>
      </c>
      <c r="Y8" s="6">
        <f t="shared" si="5"/>
        <v>77.355932203389827</v>
      </c>
      <c r="Z8" s="47">
        <v>10</v>
      </c>
      <c r="AA8" s="32">
        <v>39.799999999999997</v>
      </c>
      <c r="AB8" s="5">
        <v>6.8</v>
      </c>
      <c r="AC8" s="6">
        <f t="shared" si="6"/>
        <v>82.914572864321613</v>
      </c>
      <c r="AD8" s="35">
        <v>15</v>
      </c>
      <c r="AE8" s="66">
        <v>35.700000000000003</v>
      </c>
      <c r="AF8" s="4">
        <v>5.33</v>
      </c>
      <c r="AG8" s="6">
        <f t="shared" si="7"/>
        <v>85.070028011204485</v>
      </c>
      <c r="AH8" s="46">
        <v>10</v>
      </c>
      <c r="AI8" s="32">
        <v>32.1</v>
      </c>
      <c r="AJ8" s="4">
        <v>5.87</v>
      </c>
      <c r="AK8" s="6">
        <f t="shared" si="8"/>
        <v>81.713395638629279</v>
      </c>
      <c r="AL8" s="35">
        <v>15</v>
      </c>
      <c r="AM8" s="29">
        <v>31.2</v>
      </c>
      <c r="AN8" s="4">
        <v>6.01</v>
      </c>
      <c r="AO8" s="6">
        <f t="shared" si="9"/>
        <v>80.737179487179475</v>
      </c>
      <c r="AP8" s="47">
        <v>15</v>
      </c>
      <c r="AQ8" s="32">
        <v>17.2</v>
      </c>
      <c r="AR8" s="4">
        <v>3.59</v>
      </c>
      <c r="AS8" s="6">
        <f t="shared" si="10"/>
        <v>79.127906976744185</v>
      </c>
      <c r="AT8" s="35">
        <v>15</v>
      </c>
    </row>
    <row r="9" spans="1:46" s="1" customFormat="1" ht="21" customHeight="1" x14ac:dyDescent="0.35">
      <c r="A9" s="75">
        <v>6</v>
      </c>
      <c r="B9" s="27" t="s">
        <v>9</v>
      </c>
      <c r="C9" s="32">
        <v>2.13</v>
      </c>
      <c r="D9" s="8">
        <v>0.08</v>
      </c>
      <c r="E9" s="6">
        <f t="shared" si="0"/>
        <v>96.244131455399057</v>
      </c>
      <c r="F9" s="34">
        <v>2.9</v>
      </c>
      <c r="G9" s="30">
        <v>3.56</v>
      </c>
      <c r="H9" s="4">
        <v>9.8000000000000004E-2</v>
      </c>
      <c r="I9" s="6">
        <f t="shared" si="1"/>
        <v>97.247191011235955</v>
      </c>
      <c r="J9" s="45">
        <v>1.43</v>
      </c>
      <c r="K9" s="32">
        <v>1.49</v>
      </c>
      <c r="L9" s="8">
        <v>9.2999999999999999E-2</v>
      </c>
      <c r="M9" s="6">
        <f t="shared" si="2"/>
        <v>93.758389261744966</v>
      </c>
      <c r="N9" s="33">
        <v>0.41</v>
      </c>
      <c r="O9" s="30">
        <v>3.47</v>
      </c>
      <c r="P9" s="16">
        <v>0.31</v>
      </c>
      <c r="Q9" s="6">
        <f t="shared" si="3"/>
        <v>91.066282420749275</v>
      </c>
      <c r="R9" s="46">
        <v>0.2</v>
      </c>
      <c r="S9" s="58">
        <v>2.2000000000000002</v>
      </c>
      <c r="T9" s="20">
        <v>0.33</v>
      </c>
      <c r="U9" s="6">
        <f t="shared" si="4"/>
        <v>85</v>
      </c>
      <c r="V9" s="33">
        <v>0.28000000000000003</v>
      </c>
      <c r="W9" s="29">
        <v>3.24</v>
      </c>
      <c r="X9" s="8">
        <v>9.0999999999999998E-2</v>
      </c>
      <c r="Y9" s="6">
        <f t="shared" si="5"/>
        <v>97.191358024691354</v>
      </c>
      <c r="Z9" s="45">
        <v>0.28999999999999998</v>
      </c>
      <c r="AA9" s="32">
        <v>3.85</v>
      </c>
      <c r="AB9" s="20">
        <v>0.22</v>
      </c>
      <c r="AC9" s="6">
        <f t="shared" si="6"/>
        <v>94.285714285714278</v>
      </c>
      <c r="AD9" s="34">
        <v>0.2</v>
      </c>
      <c r="AE9" s="66">
        <v>3.65</v>
      </c>
      <c r="AF9" s="4">
        <v>9.0999999999999998E-2</v>
      </c>
      <c r="AG9" s="6">
        <f t="shared" si="7"/>
        <v>97.506849315068493</v>
      </c>
      <c r="AH9" s="45">
        <v>0.81</v>
      </c>
      <c r="AI9" s="32">
        <v>2.5099999999999998</v>
      </c>
      <c r="AJ9" s="4">
        <v>0.16</v>
      </c>
      <c r="AK9" s="6">
        <f t="shared" si="8"/>
        <v>93.625498007968119</v>
      </c>
      <c r="AL9" s="34">
        <v>2.6</v>
      </c>
      <c r="AM9" s="29">
        <v>1.98</v>
      </c>
      <c r="AN9" s="5">
        <v>0.28000000000000003</v>
      </c>
      <c r="AO9" s="6">
        <f t="shared" si="9"/>
        <v>85.858585858585855</v>
      </c>
      <c r="AP9" s="46">
        <v>2.9</v>
      </c>
      <c r="AQ9" s="32">
        <v>1.1299999999999999</v>
      </c>
      <c r="AR9" s="5">
        <v>0.24</v>
      </c>
      <c r="AS9" s="6">
        <f t="shared" si="10"/>
        <v>78.761061946902657</v>
      </c>
      <c r="AT9" s="33">
        <v>0.25</v>
      </c>
    </row>
    <row r="10" spans="1:46" s="1" customFormat="1" ht="21" customHeight="1" x14ac:dyDescent="0.35">
      <c r="A10" s="75">
        <v>7</v>
      </c>
      <c r="B10" s="27" t="s">
        <v>10</v>
      </c>
      <c r="C10" s="32">
        <v>5.81</v>
      </c>
      <c r="D10" s="4">
        <v>0.21</v>
      </c>
      <c r="E10" s="6">
        <f t="shared" si="0"/>
        <v>96.385542168674704</v>
      </c>
      <c r="F10" s="34">
        <v>1.5</v>
      </c>
      <c r="G10" s="29">
        <v>6.97</v>
      </c>
      <c r="H10" s="5">
        <v>0.21</v>
      </c>
      <c r="I10" s="6">
        <f t="shared" si="1"/>
        <v>96.987087517934</v>
      </c>
      <c r="J10" s="46">
        <v>1.5</v>
      </c>
      <c r="K10" s="37">
        <v>5.14</v>
      </c>
      <c r="L10" s="4">
        <v>0.31</v>
      </c>
      <c r="M10" s="6">
        <f t="shared" si="2"/>
        <v>93.968871595330754</v>
      </c>
      <c r="N10" s="34">
        <v>0.5</v>
      </c>
      <c r="O10" s="29">
        <v>4.76</v>
      </c>
      <c r="P10" s="4">
        <v>0.45</v>
      </c>
      <c r="Q10" s="6">
        <f t="shared" si="3"/>
        <v>90.546218487394952</v>
      </c>
      <c r="R10" s="46">
        <v>1.5</v>
      </c>
      <c r="S10" s="32">
        <v>3.18</v>
      </c>
      <c r="T10" s="4">
        <v>0.46</v>
      </c>
      <c r="U10" s="6">
        <f t="shared" si="4"/>
        <v>85.534591194968556</v>
      </c>
      <c r="V10" s="34">
        <v>1.5</v>
      </c>
      <c r="W10" s="29">
        <v>6.17</v>
      </c>
      <c r="X10" s="5">
        <v>0.26</v>
      </c>
      <c r="Y10" s="6">
        <f t="shared" si="5"/>
        <v>95.786061588330639</v>
      </c>
      <c r="Z10" s="46">
        <v>1.5</v>
      </c>
      <c r="AA10" s="32">
        <v>5.81</v>
      </c>
      <c r="AB10" s="5">
        <v>0.38</v>
      </c>
      <c r="AC10" s="6">
        <f t="shared" si="6"/>
        <v>93.459552495697068</v>
      </c>
      <c r="AD10" s="34">
        <v>1.5</v>
      </c>
      <c r="AE10" s="66">
        <v>5.75</v>
      </c>
      <c r="AF10" s="4">
        <v>0.24</v>
      </c>
      <c r="AG10" s="6">
        <f t="shared" si="7"/>
        <v>95.826086956521735</v>
      </c>
      <c r="AH10" s="46">
        <v>1.5</v>
      </c>
      <c r="AI10" s="32">
        <v>4.9000000000000004</v>
      </c>
      <c r="AJ10" s="4">
        <v>0.24</v>
      </c>
      <c r="AK10" s="6">
        <f t="shared" si="8"/>
        <v>95.102040816326522</v>
      </c>
      <c r="AL10" s="34">
        <v>1.5</v>
      </c>
      <c r="AM10" s="29">
        <v>4.8899999999999997</v>
      </c>
      <c r="AN10" s="5">
        <v>0.38</v>
      </c>
      <c r="AO10" s="6">
        <f t="shared" si="9"/>
        <v>92.229038854805722</v>
      </c>
      <c r="AP10" s="46">
        <v>1.5</v>
      </c>
      <c r="AQ10" s="32">
        <v>2.42</v>
      </c>
      <c r="AR10" s="4">
        <v>0.33</v>
      </c>
      <c r="AS10" s="6">
        <f t="shared" si="10"/>
        <v>86.36363636363636</v>
      </c>
      <c r="AT10" s="34">
        <v>1.5</v>
      </c>
    </row>
    <row r="11" spans="1:46" s="1" customFormat="1" ht="21" customHeight="1" x14ac:dyDescent="0.35">
      <c r="A11" s="74">
        <v>8</v>
      </c>
      <c r="B11" s="26" t="s">
        <v>4</v>
      </c>
      <c r="C11" s="32">
        <v>396</v>
      </c>
      <c r="D11" s="4">
        <v>29.6</v>
      </c>
      <c r="E11" s="6">
        <f t="shared" si="0"/>
        <v>92.525252525252526</v>
      </c>
      <c r="F11" s="33">
        <v>155.76</v>
      </c>
      <c r="G11" s="29">
        <v>523</v>
      </c>
      <c r="H11" s="4">
        <v>30.9</v>
      </c>
      <c r="I11" s="6">
        <f t="shared" si="1"/>
        <v>94.091778202676863</v>
      </c>
      <c r="J11" s="46">
        <v>104.7</v>
      </c>
      <c r="K11" s="32">
        <v>381</v>
      </c>
      <c r="L11" s="18">
        <v>33.1</v>
      </c>
      <c r="M11" s="6">
        <f t="shared" si="2"/>
        <v>91.312335958005235</v>
      </c>
      <c r="N11" s="34">
        <v>30</v>
      </c>
      <c r="O11" s="29">
        <v>343</v>
      </c>
      <c r="P11" s="18">
        <v>36.799999999999997</v>
      </c>
      <c r="Q11" s="6">
        <f t="shared" si="3"/>
        <v>89.27113702623906</v>
      </c>
      <c r="R11" s="46">
        <v>30</v>
      </c>
      <c r="S11" s="32">
        <v>216</v>
      </c>
      <c r="T11" s="4">
        <v>28.3</v>
      </c>
      <c r="U11" s="6">
        <f t="shared" si="4"/>
        <v>86.898148148148152</v>
      </c>
      <c r="V11" s="34">
        <v>29.3</v>
      </c>
      <c r="W11" s="29">
        <v>286</v>
      </c>
      <c r="X11" s="4">
        <v>23.6</v>
      </c>
      <c r="Y11" s="6">
        <f t="shared" si="5"/>
        <v>91.748251748251747</v>
      </c>
      <c r="Z11" s="47">
        <v>30</v>
      </c>
      <c r="AA11" s="32">
        <v>369</v>
      </c>
      <c r="AB11" s="7">
        <v>22.3</v>
      </c>
      <c r="AC11" s="6">
        <f t="shared" si="6"/>
        <v>93.956639566395665</v>
      </c>
      <c r="AD11" s="35">
        <v>30</v>
      </c>
      <c r="AE11" s="66">
        <v>384</v>
      </c>
      <c r="AF11" s="4">
        <v>23</v>
      </c>
      <c r="AG11" s="6">
        <f t="shared" si="7"/>
        <v>94.010416666666657</v>
      </c>
      <c r="AH11" s="47">
        <v>30</v>
      </c>
      <c r="AI11" s="32">
        <v>321</v>
      </c>
      <c r="AJ11" s="4">
        <v>14.9</v>
      </c>
      <c r="AK11" s="6">
        <f t="shared" si="8"/>
        <v>95.358255451713404</v>
      </c>
      <c r="AL11" s="34">
        <v>110</v>
      </c>
      <c r="AM11" s="29">
        <v>384</v>
      </c>
      <c r="AN11" s="7">
        <v>16</v>
      </c>
      <c r="AO11" s="6">
        <f t="shared" si="9"/>
        <v>95.833333333333343</v>
      </c>
      <c r="AP11" s="47">
        <v>130</v>
      </c>
      <c r="AQ11" s="32">
        <v>184</v>
      </c>
      <c r="AR11" s="4">
        <v>19.600000000000001</v>
      </c>
      <c r="AS11" s="6">
        <f t="shared" si="10"/>
        <v>89.34782608695653</v>
      </c>
      <c r="AT11" s="35">
        <v>30</v>
      </c>
    </row>
    <row r="12" spans="1:46" s="1" customFormat="1" ht="21" customHeight="1" x14ac:dyDescent="0.35">
      <c r="A12" s="74">
        <v>9</v>
      </c>
      <c r="B12" s="26" t="s">
        <v>5</v>
      </c>
      <c r="C12" s="32">
        <v>440</v>
      </c>
      <c r="D12" s="4">
        <v>231</v>
      </c>
      <c r="E12" s="6"/>
      <c r="F12" s="35">
        <v>1000</v>
      </c>
      <c r="G12" s="29">
        <v>483</v>
      </c>
      <c r="H12" s="4">
        <v>373</v>
      </c>
      <c r="I12" s="6"/>
      <c r="J12" s="47">
        <v>1000</v>
      </c>
      <c r="K12" s="52"/>
      <c r="L12" s="12"/>
      <c r="M12" s="6"/>
      <c r="N12" s="35"/>
      <c r="O12" s="51"/>
      <c r="P12" s="12"/>
      <c r="Q12" s="6"/>
      <c r="R12" s="47"/>
      <c r="S12" s="52"/>
      <c r="T12" s="12"/>
      <c r="U12" s="6"/>
      <c r="V12" s="35"/>
      <c r="W12" s="51"/>
      <c r="X12" s="12"/>
      <c r="Y12" s="6"/>
      <c r="Z12" s="64"/>
      <c r="AA12" s="32">
        <v>455</v>
      </c>
      <c r="AB12" s="4">
        <v>358</v>
      </c>
      <c r="AC12" s="6"/>
      <c r="AD12" s="35">
        <v>1000</v>
      </c>
      <c r="AE12" s="51"/>
      <c r="AF12" s="12"/>
      <c r="AG12" s="6"/>
      <c r="AH12" s="64"/>
      <c r="AI12" s="32">
        <v>452</v>
      </c>
      <c r="AJ12" s="4">
        <v>292</v>
      </c>
      <c r="AK12" s="6"/>
      <c r="AL12" s="35">
        <v>1000</v>
      </c>
      <c r="AM12" s="29">
        <v>399</v>
      </c>
      <c r="AN12" s="4">
        <v>252</v>
      </c>
      <c r="AO12" s="6"/>
      <c r="AP12" s="47">
        <v>1000</v>
      </c>
      <c r="AQ12" s="52"/>
      <c r="AR12" s="12"/>
      <c r="AS12" s="6"/>
      <c r="AT12" s="35"/>
    </row>
    <row r="13" spans="1:46" s="1" customFormat="1" ht="21" customHeight="1" x14ac:dyDescent="0.35">
      <c r="A13" s="74">
        <v>10</v>
      </c>
      <c r="B13" s="26" t="s">
        <v>6</v>
      </c>
      <c r="C13" s="32">
        <v>3.77</v>
      </c>
      <c r="D13" s="4">
        <v>0.12</v>
      </c>
      <c r="E13" s="6">
        <f t="shared" si="0"/>
        <v>96.816976127320956</v>
      </c>
      <c r="F13" s="33">
        <v>0.52</v>
      </c>
      <c r="G13" s="29">
        <v>2.34</v>
      </c>
      <c r="H13" s="8">
        <v>5.5E-2</v>
      </c>
      <c r="I13" s="6">
        <f t="shared" si="1"/>
        <v>97.649572649572647</v>
      </c>
      <c r="J13" s="45">
        <v>0.25</v>
      </c>
      <c r="K13" s="32">
        <v>1.65</v>
      </c>
      <c r="L13" s="4">
        <v>0.15</v>
      </c>
      <c r="M13" s="6">
        <f t="shared" si="2"/>
        <v>90.909090909090921</v>
      </c>
      <c r="N13" s="33">
        <v>0.15</v>
      </c>
      <c r="O13" s="29">
        <v>1.21</v>
      </c>
      <c r="P13" s="19">
        <v>5.0999999999999997E-2</v>
      </c>
      <c r="Q13" s="6">
        <f t="shared" si="3"/>
        <v>95.785123966942152</v>
      </c>
      <c r="R13" s="45">
        <v>0.05</v>
      </c>
      <c r="S13" s="37">
        <v>0.8</v>
      </c>
      <c r="T13" s="4">
        <v>3.4000000000000002E-2</v>
      </c>
      <c r="U13" s="6">
        <f t="shared" si="4"/>
        <v>95.75</v>
      </c>
      <c r="V13" s="33">
        <v>7.0000000000000007E-2</v>
      </c>
      <c r="W13" s="29">
        <v>1.33</v>
      </c>
      <c r="X13" s="4">
        <v>4.4999999999999998E-2</v>
      </c>
      <c r="Y13" s="6">
        <f t="shared" si="5"/>
        <v>96.616541353383468</v>
      </c>
      <c r="Z13" s="45">
        <v>0.09</v>
      </c>
      <c r="AA13" s="32">
        <v>1.52</v>
      </c>
      <c r="AB13" s="16">
        <v>6.2E-2</v>
      </c>
      <c r="AC13" s="6">
        <f t="shared" si="6"/>
        <v>95.921052631578945</v>
      </c>
      <c r="AD13" s="33">
        <v>0.05</v>
      </c>
      <c r="AE13" s="66">
        <v>1.88</v>
      </c>
      <c r="AF13" s="4">
        <v>3.4000000000000002E-2</v>
      </c>
      <c r="AG13" s="6">
        <f t="shared" si="7"/>
        <v>98.191489361702125</v>
      </c>
      <c r="AH13" s="48">
        <v>7.2999999999999995E-2</v>
      </c>
      <c r="AI13" s="32">
        <v>0.99</v>
      </c>
      <c r="AJ13" s="4">
        <v>4.7E-2</v>
      </c>
      <c r="AK13" s="6">
        <f t="shared" si="8"/>
        <v>95.252525252525245</v>
      </c>
      <c r="AL13" s="33">
        <v>0.74</v>
      </c>
      <c r="AM13" s="29">
        <v>1.38</v>
      </c>
      <c r="AN13" s="4">
        <v>4.9000000000000002E-2</v>
      </c>
      <c r="AO13" s="6">
        <f t="shared" si="9"/>
        <v>96.449275362318843</v>
      </c>
      <c r="AP13" s="45">
        <v>0.69</v>
      </c>
      <c r="AQ13" s="32">
        <v>0.63</v>
      </c>
      <c r="AR13" s="8">
        <v>0.05</v>
      </c>
      <c r="AS13" s="6">
        <f t="shared" si="10"/>
        <v>92.063492063492063</v>
      </c>
      <c r="AT13" s="33">
        <v>0.11</v>
      </c>
    </row>
    <row r="14" spans="1:46" s="1" customFormat="1" ht="21" customHeight="1" x14ac:dyDescent="0.35">
      <c r="A14" s="75">
        <v>11</v>
      </c>
      <c r="B14" s="26" t="s">
        <v>11</v>
      </c>
      <c r="C14" s="32">
        <v>1.83</v>
      </c>
      <c r="D14" s="4">
        <v>4.9000000000000002E-2</v>
      </c>
      <c r="E14" s="6">
        <f t="shared" si="0"/>
        <v>97.322404371584696</v>
      </c>
      <c r="F14" s="34">
        <v>0.5</v>
      </c>
      <c r="G14" s="29">
        <v>2.83</v>
      </c>
      <c r="H14" s="8">
        <v>5.2999999999999999E-2</v>
      </c>
      <c r="I14" s="6">
        <f t="shared" si="1"/>
        <v>98.127208480565372</v>
      </c>
      <c r="J14" s="46">
        <v>0.5</v>
      </c>
      <c r="K14" s="32">
        <v>2.2400000000000002</v>
      </c>
      <c r="L14" s="20">
        <v>0.1</v>
      </c>
      <c r="M14" s="6">
        <f t="shared" si="2"/>
        <v>95.535714285714278</v>
      </c>
      <c r="N14" s="36">
        <v>6.4000000000000001E-2</v>
      </c>
      <c r="O14" s="29">
        <v>2.0499999999999998</v>
      </c>
      <c r="P14" s="4">
        <v>7.9000000000000001E-2</v>
      </c>
      <c r="Q14" s="6">
        <f t="shared" si="3"/>
        <v>96.146341463414629</v>
      </c>
      <c r="R14" s="46">
        <v>0.1</v>
      </c>
      <c r="S14" s="32">
        <v>1.45</v>
      </c>
      <c r="T14" s="8">
        <v>5.1999999999999998E-2</v>
      </c>
      <c r="U14" s="6">
        <f t="shared" si="4"/>
        <v>96.41379310344827</v>
      </c>
      <c r="V14" s="36">
        <v>6.4000000000000001E-2</v>
      </c>
      <c r="W14" s="29">
        <v>1.56</v>
      </c>
      <c r="X14" s="4">
        <v>4.2999999999999997E-2</v>
      </c>
      <c r="Y14" s="6">
        <f t="shared" si="5"/>
        <v>97.243589743589752</v>
      </c>
      <c r="Z14" s="48">
        <v>6.6000000000000003E-2</v>
      </c>
      <c r="AA14" s="32">
        <v>2.5099999999999998</v>
      </c>
      <c r="AB14" s="4">
        <v>7.8E-2</v>
      </c>
      <c r="AC14" s="6">
        <f t="shared" si="6"/>
        <v>96.892430278884461</v>
      </c>
      <c r="AD14" s="34">
        <v>0.5</v>
      </c>
      <c r="AE14" s="66">
        <v>2.5099999999999998</v>
      </c>
      <c r="AF14" s="16">
        <v>5.6000000000000001E-2</v>
      </c>
      <c r="AG14" s="6">
        <f t="shared" si="7"/>
        <v>97.768924302788847</v>
      </c>
      <c r="AH14" s="48">
        <v>4.4999999999999998E-2</v>
      </c>
      <c r="AI14" s="32">
        <v>2.0699999999999998</v>
      </c>
      <c r="AJ14" s="16">
        <v>0.16</v>
      </c>
      <c r="AK14" s="6">
        <f t="shared" si="8"/>
        <v>92.270531400966178</v>
      </c>
      <c r="AL14" s="34">
        <v>0.1</v>
      </c>
      <c r="AM14" s="29">
        <v>1.57</v>
      </c>
      <c r="AN14" s="16">
        <v>0.13</v>
      </c>
      <c r="AO14" s="6">
        <f t="shared" si="9"/>
        <v>91.71974522292993</v>
      </c>
      <c r="AP14" s="46">
        <v>0.1</v>
      </c>
      <c r="AQ14" s="32">
        <v>1.46</v>
      </c>
      <c r="AR14" s="20">
        <v>0.13</v>
      </c>
      <c r="AS14" s="6">
        <f t="shared" si="10"/>
        <v>91.095890410958916</v>
      </c>
      <c r="AT14" s="34">
        <v>0.1</v>
      </c>
    </row>
    <row r="15" spans="1:46" s="1" customFormat="1" ht="21" customHeight="1" x14ac:dyDescent="0.35">
      <c r="A15" s="75">
        <v>12</v>
      </c>
      <c r="B15" s="26" t="s">
        <v>12</v>
      </c>
      <c r="C15" s="32">
        <v>1.5E-3</v>
      </c>
      <c r="D15" s="13">
        <v>4.4000000000000002E-4</v>
      </c>
      <c r="E15" s="6">
        <f t="shared" si="0"/>
        <v>70.666666666666671</v>
      </c>
      <c r="F15" s="36">
        <v>1.2999999999999999E-2</v>
      </c>
      <c r="G15" s="29">
        <v>3.0999999999999999E-3</v>
      </c>
      <c r="H15" s="4">
        <v>1.7000000000000001E-4</v>
      </c>
      <c r="I15" s="6">
        <f t="shared" si="1"/>
        <v>94.516129032258064</v>
      </c>
      <c r="J15" s="48">
        <v>3.0000000000000001E-3</v>
      </c>
      <c r="K15" s="32">
        <v>3.5999999999999999E-3</v>
      </c>
      <c r="L15" s="4">
        <v>4.0999999999999999E-4</v>
      </c>
      <c r="M15" s="6">
        <f t="shared" si="2"/>
        <v>88.611111111111114</v>
      </c>
      <c r="N15" s="39">
        <v>6.8000000000000005E-4</v>
      </c>
      <c r="O15" s="29">
        <v>1.0999999999999999E-2</v>
      </c>
      <c r="P15" s="16">
        <v>1.4E-3</v>
      </c>
      <c r="Q15" s="6">
        <f t="shared" si="3"/>
        <v>87.272727272727266</v>
      </c>
      <c r="R15" s="48">
        <v>1E-3</v>
      </c>
      <c r="S15" s="32">
        <v>4.1999999999999997E-3</v>
      </c>
      <c r="T15" s="4">
        <v>7.2999999999999996E-4</v>
      </c>
      <c r="U15" s="6">
        <f t="shared" si="4"/>
        <v>82.61904761904762</v>
      </c>
      <c r="V15" s="36">
        <v>1E-3</v>
      </c>
      <c r="W15" s="29"/>
      <c r="X15" s="4"/>
      <c r="Y15" s="6"/>
      <c r="Z15" s="47"/>
      <c r="AA15" s="52"/>
      <c r="AB15" s="12"/>
      <c r="AC15" s="6"/>
      <c r="AD15" s="70"/>
      <c r="AE15" s="66"/>
      <c r="AF15" s="4"/>
      <c r="AG15" s="6"/>
      <c r="AH15" s="47"/>
      <c r="AI15" s="52"/>
      <c r="AJ15" s="12"/>
      <c r="AK15" s="6"/>
      <c r="AL15" s="72"/>
      <c r="AM15" s="29"/>
      <c r="AN15" s="4"/>
      <c r="AO15" s="6"/>
      <c r="AP15" s="47"/>
      <c r="AQ15" s="32"/>
      <c r="AR15" s="5"/>
      <c r="AS15" s="6"/>
      <c r="AT15" s="35"/>
    </row>
    <row r="16" spans="1:46" s="1" customFormat="1" ht="21" customHeight="1" x14ac:dyDescent="0.35">
      <c r="A16" s="75">
        <v>13</v>
      </c>
      <c r="B16" s="26" t="s">
        <v>13</v>
      </c>
      <c r="C16" s="32">
        <v>3.64</v>
      </c>
      <c r="D16" s="8">
        <v>5.5E-2</v>
      </c>
      <c r="E16" s="6">
        <f t="shared" si="0"/>
        <v>98.489010989010978</v>
      </c>
      <c r="F16" s="36">
        <v>0.152</v>
      </c>
      <c r="G16" s="29">
        <v>3.29</v>
      </c>
      <c r="H16" s="8">
        <v>0.05</v>
      </c>
      <c r="I16" s="6">
        <f t="shared" si="1"/>
        <v>98.480243161094222</v>
      </c>
      <c r="J16" s="46">
        <v>0.2</v>
      </c>
      <c r="K16" s="32">
        <v>4.42</v>
      </c>
      <c r="L16" s="5">
        <v>0.1</v>
      </c>
      <c r="M16" s="6">
        <f t="shared" si="2"/>
        <v>97.737556561085981</v>
      </c>
      <c r="N16" s="34">
        <v>0.1</v>
      </c>
      <c r="O16" s="29">
        <v>2.15</v>
      </c>
      <c r="P16" s="4">
        <v>6.3E-2</v>
      </c>
      <c r="Q16" s="6">
        <f t="shared" si="3"/>
        <v>97.069767441860449</v>
      </c>
      <c r="R16" s="46">
        <v>0.1</v>
      </c>
      <c r="S16" s="32">
        <v>3.04</v>
      </c>
      <c r="T16" s="8">
        <v>6.0999999999999999E-2</v>
      </c>
      <c r="U16" s="6">
        <f t="shared" si="4"/>
        <v>97.993421052631575</v>
      </c>
      <c r="V16" s="33">
        <v>0.25</v>
      </c>
      <c r="W16" s="29">
        <v>4.47</v>
      </c>
      <c r="X16" s="4">
        <v>6.0999999999999999E-2</v>
      </c>
      <c r="Y16" s="6">
        <f t="shared" si="5"/>
        <v>98.635346756152131</v>
      </c>
      <c r="Z16" s="46">
        <v>0.1</v>
      </c>
      <c r="AA16" s="32">
        <v>1.82</v>
      </c>
      <c r="AB16" s="4">
        <v>4.7E-2</v>
      </c>
      <c r="AC16" s="6">
        <f t="shared" si="6"/>
        <v>97.417582417582423</v>
      </c>
      <c r="AD16" s="34">
        <v>0.1</v>
      </c>
      <c r="AE16" s="66">
        <v>2.71</v>
      </c>
      <c r="AF16" s="8">
        <v>9.9000000000000005E-2</v>
      </c>
      <c r="AG16" s="6">
        <f t="shared" si="7"/>
        <v>96.34686346863468</v>
      </c>
      <c r="AH16" s="46">
        <v>0.1</v>
      </c>
      <c r="AI16" s="32">
        <v>3.18</v>
      </c>
      <c r="AJ16" s="4">
        <v>7.0999999999999994E-2</v>
      </c>
      <c r="AK16" s="6">
        <f t="shared" si="8"/>
        <v>97.767295597484278</v>
      </c>
      <c r="AL16" s="36">
        <v>0.26800000000000002</v>
      </c>
      <c r="AM16" s="29">
        <v>5.66</v>
      </c>
      <c r="AN16" s="4">
        <v>7.9000000000000001E-2</v>
      </c>
      <c r="AO16" s="6">
        <f t="shared" si="9"/>
        <v>98.604240282685524</v>
      </c>
      <c r="AP16" s="48">
        <v>0.251</v>
      </c>
      <c r="AQ16" s="32">
        <v>2.35</v>
      </c>
      <c r="AR16" s="20">
        <v>0.19</v>
      </c>
      <c r="AS16" s="6">
        <f t="shared" si="10"/>
        <v>91.914893617021278</v>
      </c>
      <c r="AT16" s="36">
        <v>0.05</v>
      </c>
    </row>
    <row r="17" spans="1:47" s="1" customFormat="1" ht="21" customHeight="1" x14ac:dyDescent="0.35">
      <c r="A17" s="75">
        <v>14</v>
      </c>
      <c r="B17" s="26" t="s">
        <v>14</v>
      </c>
      <c r="C17" s="32">
        <v>0.23</v>
      </c>
      <c r="D17" s="8">
        <v>4.2999999999999997E-2</v>
      </c>
      <c r="E17" s="6">
        <f t="shared" si="0"/>
        <v>81.304347826086953</v>
      </c>
      <c r="F17" s="36">
        <v>7.3999999999999996E-2</v>
      </c>
      <c r="G17" s="29">
        <v>0.24</v>
      </c>
      <c r="H17" s="16">
        <v>0.13</v>
      </c>
      <c r="I17" s="6">
        <f t="shared" si="1"/>
        <v>45.833333333333329</v>
      </c>
      <c r="J17" s="48">
        <v>5.5E-2</v>
      </c>
      <c r="K17" s="37">
        <v>0.34</v>
      </c>
      <c r="L17" s="20">
        <v>0.13</v>
      </c>
      <c r="M17" s="6">
        <f t="shared" si="2"/>
        <v>61.764705882352942</v>
      </c>
      <c r="N17" s="36">
        <v>4.1000000000000002E-2</v>
      </c>
      <c r="O17" s="29">
        <v>0.24</v>
      </c>
      <c r="P17" s="16">
        <v>4.8000000000000001E-2</v>
      </c>
      <c r="Q17" s="6">
        <f t="shared" si="3"/>
        <v>80</v>
      </c>
      <c r="R17" s="45">
        <v>0.01</v>
      </c>
      <c r="S17" s="32">
        <v>0.49</v>
      </c>
      <c r="T17" s="16">
        <v>0.17</v>
      </c>
      <c r="U17" s="6">
        <f t="shared" si="4"/>
        <v>65.306122448979593</v>
      </c>
      <c r="V17" s="53">
        <v>1.41E-2</v>
      </c>
      <c r="W17" s="30">
        <v>0.4</v>
      </c>
      <c r="X17" s="19">
        <v>8.6999999999999994E-2</v>
      </c>
      <c r="Y17" s="6">
        <f t="shared" si="5"/>
        <v>78.250000000000014</v>
      </c>
      <c r="Z17" s="48">
        <v>3.6999999999999998E-2</v>
      </c>
      <c r="AA17" s="32">
        <v>0.21</v>
      </c>
      <c r="AB17" s="16">
        <v>9.5000000000000001E-2</v>
      </c>
      <c r="AC17" s="6">
        <f t="shared" si="6"/>
        <v>54.761904761904759</v>
      </c>
      <c r="AD17" s="33">
        <v>0.01</v>
      </c>
      <c r="AE17" s="66">
        <v>0.38</v>
      </c>
      <c r="AF17" s="16">
        <v>0.18</v>
      </c>
      <c r="AG17" s="6">
        <f t="shared" si="7"/>
        <v>52.631578947368418</v>
      </c>
      <c r="AH17" s="48">
        <v>7.2999999999999995E-2</v>
      </c>
      <c r="AI17" s="32">
        <v>0.28999999999999998</v>
      </c>
      <c r="AJ17" s="4">
        <v>9.6000000000000002E-2</v>
      </c>
      <c r="AK17" s="6">
        <f t="shared" si="8"/>
        <v>66.896551724137936</v>
      </c>
      <c r="AL17" s="34">
        <v>2.5</v>
      </c>
      <c r="AM17" s="29">
        <v>0.44</v>
      </c>
      <c r="AN17" s="4">
        <v>0.21</v>
      </c>
      <c r="AO17" s="6">
        <f t="shared" si="9"/>
        <v>52.272727272727273</v>
      </c>
      <c r="AP17" s="45">
        <v>0.54</v>
      </c>
      <c r="AQ17" s="32">
        <v>0.35</v>
      </c>
      <c r="AR17" s="20">
        <v>0.19</v>
      </c>
      <c r="AS17" s="6">
        <f t="shared" si="10"/>
        <v>45.714285714285715</v>
      </c>
      <c r="AT17" s="36">
        <v>0.17399999999999999</v>
      </c>
    </row>
    <row r="18" spans="1:47" s="1" customFormat="1" ht="21" customHeight="1" x14ac:dyDescent="0.35">
      <c r="A18" s="75">
        <v>15</v>
      </c>
      <c r="B18" s="26" t="s">
        <v>15</v>
      </c>
      <c r="C18" s="37">
        <v>2.52</v>
      </c>
      <c r="D18" s="4">
        <v>5.3999999999999999E-2</v>
      </c>
      <c r="E18" s="6">
        <f t="shared" si="0"/>
        <v>97.857142857142861</v>
      </c>
      <c r="F18" s="36">
        <v>6.4000000000000001E-2</v>
      </c>
      <c r="G18" s="29">
        <v>1.68</v>
      </c>
      <c r="H18" s="4">
        <v>5.8000000000000003E-2</v>
      </c>
      <c r="I18" s="6">
        <f t="shared" si="1"/>
        <v>96.547619047619051</v>
      </c>
      <c r="J18" s="45">
        <v>0.08</v>
      </c>
      <c r="K18" s="32">
        <v>3.74</v>
      </c>
      <c r="L18" s="16">
        <v>6.7000000000000004E-2</v>
      </c>
      <c r="M18" s="6">
        <f t="shared" si="2"/>
        <v>98.208556149732615</v>
      </c>
      <c r="N18" s="33">
        <v>0.04</v>
      </c>
      <c r="O18" s="29">
        <v>0.79</v>
      </c>
      <c r="P18" s="4">
        <v>0.04</v>
      </c>
      <c r="Q18" s="6">
        <f t="shared" si="3"/>
        <v>94.936708860759495</v>
      </c>
      <c r="R18" s="45">
        <v>0.04</v>
      </c>
      <c r="S18" s="32">
        <v>0.69</v>
      </c>
      <c r="T18" s="16">
        <v>5.2999999999999999E-2</v>
      </c>
      <c r="U18" s="6">
        <f t="shared" si="4"/>
        <v>92.318840579710141</v>
      </c>
      <c r="V18" s="33">
        <v>0.04</v>
      </c>
      <c r="W18" s="29">
        <v>1.02</v>
      </c>
      <c r="X18" s="19">
        <v>6.2E-2</v>
      </c>
      <c r="Y18" s="6">
        <f t="shared" si="5"/>
        <v>93.921568627450981</v>
      </c>
      <c r="Z18" s="45">
        <v>0.04</v>
      </c>
      <c r="AA18" s="32">
        <v>0.59</v>
      </c>
      <c r="AB18" s="16">
        <v>4.2000000000000003E-2</v>
      </c>
      <c r="AC18" s="6">
        <f t="shared" si="6"/>
        <v>92.881355932203377</v>
      </c>
      <c r="AD18" s="33">
        <v>0.04</v>
      </c>
      <c r="AE18" s="66">
        <v>0.96</v>
      </c>
      <c r="AF18" s="16">
        <v>4.7E-2</v>
      </c>
      <c r="AG18" s="6">
        <f t="shared" si="7"/>
        <v>95.104166666666671</v>
      </c>
      <c r="AH18" s="45">
        <v>0.04</v>
      </c>
      <c r="AI18" s="32">
        <v>0.73</v>
      </c>
      <c r="AJ18" s="4">
        <v>4.8000000000000001E-2</v>
      </c>
      <c r="AK18" s="6">
        <f t="shared" si="8"/>
        <v>93.424657534246563</v>
      </c>
      <c r="AL18" s="33">
        <v>0.17</v>
      </c>
      <c r="AM18" s="29">
        <v>0.67</v>
      </c>
      <c r="AN18" s="4">
        <v>0.05</v>
      </c>
      <c r="AO18" s="6">
        <f t="shared" si="9"/>
        <v>92.537313432835816</v>
      </c>
      <c r="AP18" s="48">
        <v>6.3E-2</v>
      </c>
      <c r="AQ18" s="37">
        <v>0.28999999999999998</v>
      </c>
      <c r="AR18" s="20">
        <v>6.5000000000000002E-2</v>
      </c>
      <c r="AS18" s="6">
        <f t="shared" si="10"/>
        <v>77.58620689655173</v>
      </c>
      <c r="AT18" s="36">
        <v>0.04</v>
      </c>
    </row>
    <row r="19" spans="1:47" s="1" customFormat="1" ht="21" customHeight="1" x14ac:dyDescent="0.35">
      <c r="A19" s="75">
        <v>16</v>
      </c>
      <c r="B19" s="26" t="s">
        <v>16</v>
      </c>
      <c r="C19" s="32">
        <v>1.7999999999999999E-2</v>
      </c>
      <c r="D19" s="4">
        <v>3.5000000000000001E-3</v>
      </c>
      <c r="E19" s="6">
        <f t="shared" si="0"/>
        <v>80.555555555555557</v>
      </c>
      <c r="F19" s="36">
        <v>6.2E-2</v>
      </c>
      <c r="G19" s="29">
        <v>6.1999999999999998E-3</v>
      </c>
      <c r="H19" s="4">
        <v>1.6000000000000001E-3</v>
      </c>
      <c r="I19" s="6">
        <f t="shared" si="1"/>
        <v>74.193548387096769</v>
      </c>
      <c r="J19" s="48">
        <v>2.8000000000000001E-2</v>
      </c>
      <c r="K19" s="32">
        <v>1.6E-2</v>
      </c>
      <c r="L19" s="4">
        <v>3.2000000000000002E-3</v>
      </c>
      <c r="M19" s="6">
        <f t="shared" si="2"/>
        <v>80</v>
      </c>
      <c r="N19" s="53">
        <v>5.7000000000000002E-3</v>
      </c>
      <c r="O19" s="29">
        <v>5.7000000000000002E-3</v>
      </c>
      <c r="P19" s="4">
        <v>2.0999999999999999E-3</v>
      </c>
      <c r="Q19" s="6">
        <f t="shared" si="3"/>
        <v>63.15789473684211</v>
      </c>
      <c r="R19" s="45">
        <v>0.01</v>
      </c>
      <c r="S19" s="32"/>
      <c r="T19" s="4"/>
      <c r="U19" s="6"/>
      <c r="V19" s="33"/>
      <c r="W19" s="29"/>
      <c r="X19" s="5"/>
      <c r="Y19" s="6"/>
      <c r="Z19" s="47"/>
      <c r="AA19" s="52"/>
      <c r="AB19" s="12"/>
      <c r="AC19" s="6"/>
      <c r="AD19" s="70"/>
      <c r="AE19" s="66"/>
      <c r="AF19" s="4"/>
      <c r="AG19" s="6"/>
      <c r="AH19" s="47"/>
      <c r="AI19" s="52"/>
      <c r="AJ19" s="12"/>
      <c r="AK19" s="6"/>
      <c r="AL19" s="70"/>
      <c r="AM19" s="29"/>
      <c r="AN19" s="4"/>
      <c r="AO19" s="6"/>
      <c r="AP19" s="47"/>
      <c r="AQ19" s="37"/>
      <c r="AR19" s="5"/>
      <c r="AS19" s="6"/>
      <c r="AT19" s="35"/>
    </row>
    <row r="20" spans="1:47" s="1" customFormat="1" ht="21" customHeight="1" x14ac:dyDescent="0.35">
      <c r="A20" s="75">
        <v>17</v>
      </c>
      <c r="B20" s="26" t="s">
        <v>17</v>
      </c>
      <c r="C20" s="38">
        <v>5.2999999999999999E-2</v>
      </c>
      <c r="D20" s="14">
        <v>1.4E-3</v>
      </c>
      <c r="E20" s="6">
        <f t="shared" si="0"/>
        <v>97.35849056603773</v>
      </c>
      <c r="F20" s="39">
        <v>3.8500000000000001E-3</v>
      </c>
      <c r="G20" s="29">
        <v>4.9000000000000002E-2</v>
      </c>
      <c r="H20" s="4">
        <v>2.3E-3</v>
      </c>
      <c r="I20" s="6">
        <f t="shared" si="1"/>
        <v>95.306122448979607</v>
      </c>
      <c r="J20" s="49">
        <v>3.5000000000000001E-3</v>
      </c>
      <c r="K20" s="32">
        <v>5.6000000000000001E-2</v>
      </c>
      <c r="L20" s="4">
        <v>1.9E-3</v>
      </c>
      <c r="M20" s="6">
        <f t="shared" si="2"/>
        <v>96.607142857142861</v>
      </c>
      <c r="N20" s="36">
        <v>4.0000000000000001E-3</v>
      </c>
      <c r="O20" s="29">
        <v>1.9E-2</v>
      </c>
      <c r="P20" s="16">
        <v>4.8999999999999998E-3</v>
      </c>
      <c r="Q20" s="6">
        <f t="shared" si="3"/>
        <v>74.210526315789465</v>
      </c>
      <c r="R20" s="48">
        <v>1E-3</v>
      </c>
      <c r="S20" s="38">
        <v>0.02</v>
      </c>
      <c r="T20" s="16">
        <v>5.4999999999999997E-3</v>
      </c>
      <c r="U20" s="6">
        <f t="shared" si="4"/>
        <v>72.5</v>
      </c>
      <c r="V20" s="53">
        <v>3.3999999999999998E-3</v>
      </c>
      <c r="W20" s="29">
        <v>2.1999999999999999E-2</v>
      </c>
      <c r="X20" s="14">
        <v>1.6000000000000001E-3</v>
      </c>
      <c r="Y20" s="6">
        <f t="shared" si="5"/>
        <v>92.72727272727272</v>
      </c>
      <c r="Z20" s="49">
        <v>3.5999999999999999E-3</v>
      </c>
      <c r="AA20" s="32">
        <v>2.7E-2</v>
      </c>
      <c r="AB20" s="16">
        <v>2.0999999999999999E-3</v>
      </c>
      <c r="AC20" s="6">
        <f t="shared" si="6"/>
        <v>92.222222222222214</v>
      </c>
      <c r="AD20" s="36">
        <v>1E-3</v>
      </c>
      <c r="AE20" s="66">
        <v>4.3999999999999997E-2</v>
      </c>
      <c r="AF20" s="4">
        <v>1.5E-3</v>
      </c>
      <c r="AG20" s="6">
        <f t="shared" si="7"/>
        <v>96.590909090909079</v>
      </c>
      <c r="AH20" s="49">
        <v>4.4999999999999997E-3</v>
      </c>
      <c r="AI20" s="32">
        <v>2.4E-2</v>
      </c>
      <c r="AJ20" s="4">
        <v>2.8E-3</v>
      </c>
      <c r="AK20" s="6">
        <f t="shared" si="8"/>
        <v>88.333333333333329</v>
      </c>
      <c r="AL20" s="36">
        <v>2.4E-2</v>
      </c>
      <c r="AM20" s="29">
        <v>2.1000000000000001E-2</v>
      </c>
      <c r="AN20" s="4">
        <v>2.3E-3</v>
      </c>
      <c r="AO20" s="6">
        <f t="shared" si="9"/>
        <v>89.047619047619051</v>
      </c>
      <c r="AP20" s="49">
        <v>5.4999999999999997E-3</v>
      </c>
      <c r="AQ20" s="32">
        <v>1.0999999999999999E-2</v>
      </c>
      <c r="AR20" s="19">
        <v>4.3E-3</v>
      </c>
      <c r="AS20" s="6">
        <f t="shared" si="10"/>
        <v>60.909090909090899</v>
      </c>
      <c r="AT20" s="53">
        <v>2.5999999999999999E-3</v>
      </c>
    </row>
    <row r="21" spans="1:47" s="1" customFormat="1" ht="21" customHeight="1" x14ac:dyDescent="0.35">
      <c r="A21" s="76">
        <v>18</v>
      </c>
      <c r="B21" s="28" t="s">
        <v>18</v>
      </c>
      <c r="C21" s="40">
        <v>0.25</v>
      </c>
      <c r="D21" s="15">
        <v>3.6999999999999998E-2</v>
      </c>
      <c r="E21" s="6">
        <f t="shared" si="0"/>
        <v>85.2</v>
      </c>
      <c r="F21" s="41">
        <v>1.2999999999999999E-2</v>
      </c>
      <c r="G21" s="31">
        <v>0.26</v>
      </c>
      <c r="H21" s="17">
        <v>3.7999999999999999E-2</v>
      </c>
      <c r="I21" s="6">
        <f t="shared" si="1"/>
        <v>85.384615384615387</v>
      </c>
      <c r="J21" s="50">
        <v>1.47E-2</v>
      </c>
      <c r="K21" s="40">
        <v>0.21</v>
      </c>
      <c r="L21" s="15">
        <v>3.7999999999999999E-2</v>
      </c>
      <c r="M21" s="6">
        <f t="shared" si="2"/>
        <v>81.904761904761898</v>
      </c>
      <c r="N21" s="41">
        <v>1.0999999999999999E-2</v>
      </c>
      <c r="O21" s="31">
        <v>0.14000000000000001</v>
      </c>
      <c r="P21" s="15">
        <v>3.5999999999999997E-2</v>
      </c>
      <c r="Q21" s="6">
        <f t="shared" si="3"/>
        <v>74.285714285714292</v>
      </c>
      <c r="R21" s="57">
        <v>0.01</v>
      </c>
      <c r="S21" s="40">
        <v>0.14000000000000001</v>
      </c>
      <c r="T21" s="15">
        <v>3.6999999999999998E-2</v>
      </c>
      <c r="U21" s="6">
        <f t="shared" si="4"/>
        <v>73.571428571428569</v>
      </c>
      <c r="V21" s="59">
        <v>1.8100000000000002E-2</v>
      </c>
      <c r="W21" s="31">
        <v>0.16</v>
      </c>
      <c r="X21" s="15">
        <v>3.6999999999999998E-2</v>
      </c>
      <c r="Y21" s="6">
        <f t="shared" si="5"/>
        <v>76.875</v>
      </c>
      <c r="Z21" s="65">
        <v>0.01</v>
      </c>
      <c r="AA21" s="40">
        <v>0.14000000000000001</v>
      </c>
      <c r="AB21" s="15">
        <v>3.7999999999999999E-2</v>
      </c>
      <c r="AC21" s="6">
        <f t="shared" si="6"/>
        <v>72.857142857142847</v>
      </c>
      <c r="AD21" s="71">
        <v>0.01</v>
      </c>
      <c r="AE21" s="69">
        <v>0.18</v>
      </c>
      <c r="AF21" s="15">
        <v>5.1999999999999998E-2</v>
      </c>
      <c r="AG21" s="6">
        <f t="shared" si="7"/>
        <v>71.111111111111114</v>
      </c>
      <c r="AH21" s="57">
        <v>0.01</v>
      </c>
      <c r="AI21" s="40">
        <v>0.15</v>
      </c>
      <c r="AJ21" s="9">
        <v>4.8000000000000001E-2</v>
      </c>
      <c r="AK21" s="6">
        <f t="shared" si="8"/>
        <v>68</v>
      </c>
      <c r="AL21" s="71">
        <v>0.11</v>
      </c>
      <c r="AM21" s="31">
        <v>0.17</v>
      </c>
      <c r="AN21" s="9">
        <v>3.7999999999999999E-2</v>
      </c>
      <c r="AO21" s="6">
        <f t="shared" si="9"/>
        <v>77.64705882352942</v>
      </c>
      <c r="AP21" s="57">
        <v>0.11</v>
      </c>
      <c r="AQ21" s="40">
        <v>6.3E-2</v>
      </c>
      <c r="AR21" s="10">
        <v>4.3999999999999997E-2</v>
      </c>
      <c r="AS21" s="6">
        <f t="shared" si="10"/>
        <v>30.158730158730162</v>
      </c>
      <c r="AT21" s="41">
        <v>6.5000000000000002E-2</v>
      </c>
    </row>
    <row r="22" spans="1:47" ht="18.600000000000001" thickBot="1" x14ac:dyDescent="0.4">
      <c r="A22" s="77">
        <v>19</v>
      </c>
      <c r="B22" s="78" t="s">
        <v>19</v>
      </c>
      <c r="C22" s="42"/>
      <c r="D22" s="43"/>
      <c r="E22" s="43"/>
      <c r="F22" s="44"/>
      <c r="G22" s="79"/>
      <c r="H22" s="55"/>
      <c r="I22" s="62"/>
      <c r="J22" s="80"/>
      <c r="K22" s="54"/>
      <c r="L22" s="55"/>
      <c r="M22" s="55"/>
      <c r="N22" s="56"/>
      <c r="O22" s="81">
        <v>1E-4</v>
      </c>
      <c r="P22" s="106">
        <v>5.7000000000000003E-5</v>
      </c>
      <c r="Q22" s="62">
        <f t="shared" si="3"/>
        <v>43</v>
      </c>
      <c r="R22" s="82">
        <v>1.0000000000000001E-5</v>
      </c>
      <c r="S22" s="60"/>
      <c r="T22" s="61"/>
      <c r="U22" s="62"/>
      <c r="V22" s="63"/>
      <c r="W22" s="83"/>
      <c r="X22" s="61"/>
      <c r="Y22" s="62"/>
      <c r="Z22" s="84"/>
      <c r="AA22" s="60"/>
      <c r="AB22" s="61"/>
      <c r="AC22" s="62"/>
      <c r="AD22" s="63"/>
      <c r="AE22" s="83"/>
      <c r="AF22" s="61"/>
      <c r="AG22" s="62"/>
      <c r="AH22" s="84"/>
      <c r="AI22" s="60"/>
      <c r="AJ22" s="61"/>
      <c r="AK22" s="62"/>
      <c r="AL22" s="63"/>
      <c r="AM22" s="83"/>
      <c r="AN22" s="61"/>
      <c r="AO22" s="62"/>
      <c r="AP22" s="84"/>
      <c r="AQ22" s="60"/>
      <c r="AR22" s="61"/>
      <c r="AS22" s="62"/>
      <c r="AT22" s="63"/>
      <c r="AU22" s="1"/>
    </row>
    <row r="23" spans="1:47" ht="18" x14ac:dyDescent="0.35"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23"/>
      <c r="Y23" s="22"/>
      <c r="Z23" s="2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2"/>
      <c r="AN23" s="22"/>
      <c r="AO23" s="22"/>
      <c r="AP23" s="22"/>
      <c r="AQ23" s="23"/>
      <c r="AR23" s="23"/>
      <c r="AS23" s="23"/>
      <c r="AT23" s="22"/>
    </row>
    <row r="24" spans="1:47" ht="18" x14ac:dyDescent="0.35">
      <c r="B24" s="21"/>
      <c r="C24" t="s">
        <v>36</v>
      </c>
      <c r="AQ24" s="1"/>
      <c r="AR24" s="1"/>
      <c r="AS24" s="1"/>
    </row>
  </sheetData>
  <mergeCells count="14">
    <mergeCell ref="AI2:AL2"/>
    <mergeCell ref="AM2:AP2"/>
    <mergeCell ref="AQ2:AT2"/>
    <mergeCell ref="C1:N1"/>
    <mergeCell ref="K2:N2"/>
    <mergeCell ref="O2:R2"/>
    <mergeCell ref="S2:V2"/>
    <mergeCell ref="W2:Z2"/>
    <mergeCell ref="AA2:AD2"/>
    <mergeCell ref="A2:A3"/>
    <mergeCell ref="B2:B3"/>
    <mergeCell ref="C2:F2"/>
    <mergeCell ref="G2:J2"/>
    <mergeCell ref="AE2:AH2"/>
  </mergeCells>
  <pageMargins left="0.70866141732283472" right="0.70866141732283472" top="0.74803149606299213" bottom="0.74803149606299213" header="0.31496062992125984" footer="0.31496062992125984"/>
  <pageSetup paperSize="8" scale="78" fitToWidth="2" orientation="landscape" r:id="rId1"/>
  <colBreaks count="1" manualBreakCount="1">
    <brk id="22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8" sqref="B28"/>
    </sheetView>
  </sheetViews>
  <sheetFormatPr defaultRowHeight="13.2" x14ac:dyDescent="0.25"/>
  <cols>
    <col min="1" max="1" width="6" customWidth="1"/>
    <col min="2" max="2" width="21.109375" customWidth="1"/>
    <col min="3" max="3" width="10.5546875" style="2" customWidth="1"/>
    <col min="4" max="4" width="10.33203125" style="3" customWidth="1"/>
    <col min="5" max="5" width="10.5546875" style="3" customWidth="1"/>
    <col min="6" max="6" width="9.109375" style="3" customWidth="1"/>
    <col min="7" max="7" width="9.109375" customWidth="1"/>
    <col min="8" max="8" width="10.5546875" customWidth="1"/>
    <col min="9" max="10" width="9.109375" customWidth="1"/>
    <col min="11" max="11" width="9.33203125" customWidth="1"/>
    <col min="12" max="12" width="10.6640625" customWidth="1"/>
    <col min="13" max="14" width="9.109375" customWidth="1"/>
    <col min="15" max="15" width="10.6640625" customWidth="1"/>
    <col min="16" max="16" width="11.88671875" customWidth="1"/>
    <col min="17" max="19" width="9.109375" customWidth="1"/>
    <col min="20" max="20" width="11" customWidth="1"/>
    <col min="21" max="46" width="9.109375" customWidth="1"/>
  </cols>
  <sheetData>
    <row r="1" spans="1:46" ht="35.25" customHeight="1" thickBot="1" x14ac:dyDescent="0.3">
      <c r="A1" s="22"/>
      <c r="B1" s="107"/>
      <c r="C1" s="186" t="s">
        <v>48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22"/>
    </row>
    <row r="2" spans="1:46" ht="24.75" customHeight="1" x14ac:dyDescent="0.25">
      <c r="A2" s="187" t="s">
        <v>0</v>
      </c>
      <c r="B2" s="189" t="s">
        <v>1</v>
      </c>
      <c r="C2" s="173" t="s">
        <v>29</v>
      </c>
      <c r="D2" s="174"/>
      <c r="E2" s="174"/>
      <c r="F2" s="175"/>
      <c r="G2" s="174" t="s">
        <v>27</v>
      </c>
      <c r="H2" s="174"/>
      <c r="I2" s="174"/>
      <c r="J2" s="174"/>
      <c r="K2" s="173" t="s">
        <v>28</v>
      </c>
      <c r="L2" s="174"/>
      <c r="M2" s="174"/>
      <c r="N2" s="175"/>
      <c r="O2" s="174" t="s">
        <v>30</v>
      </c>
      <c r="P2" s="174"/>
      <c r="Q2" s="174"/>
      <c r="R2" s="174"/>
      <c r="S2" s="173" t="s">
        <v>21</v>
      </c>
      <c r="T2" s="174"/>
      <c r="U2" s="174"/>
      <c r="V2" s="175"/>
      <c r="W2" s="174" t="s">
        <v>31</v>
      </c>
      <c r="X2" s="174"/>
      <c r="Y2" s="174"/>
      <c r="Z2" s="174"/>
      <c r="AA2" s="173" t="s">
        <v>32</v>
      </c>
      <c r="AB2" s="174"/>
      <c r="AC2" s="174"/>
      <c r="AD2" s="175"/>
      <c r="AE2" s="174" t="s">
        <v>26</v>
      </c>
      <c r="AF2" s="174"/>
      <c r="AG2" s="174"/>
      <c r="AH2" s="174"/>
      <c r="AI2" s="173" t="s">
        <v>33</v>
      </c>
      <c r="AJ2" s="174"/>
      <c r="AK2" s="174"/>
      <c r="AL2" s="175"/>
      <c r="AM2" s="174" t="s">
        <v>34</v>
      </c>
      <c r="AN2" s="174"/>
      <c r="AO2" s="174"/>
      <c r="AP2" s="174"/>
      <c r="AQ2" s="183" t="s">
        <v>2</v>
      </c>
      <c r="AR2" s="184"/>
      <c r="AS2" s="184"/>
      <c r="AT2" s="185"/>
    </row>
    <row r="3" spans="1:46" s="1" customFormat="1" ht="35.25" customHeight="1" thickBot="1" x14ac:dyDescent="0.4">
      <c r="A3" s="188"/>
      <c r="B3" s="190"/>
      <c r="C3" s="99" t="s">
        <v>23</v>
      </c>
      <c r="D3" s="100" t="s">
        <v>25</v>
      </c>
      <c r="E3" s="101" t="s">
        <v>20</v>
      </c>
      <c r="F3" s="102" t="s">
        <v>35</v>
      </c>
      <c r="G3" s="103" t="s">
        <v>23</v>
      </c>
      <c r="H3" s="100" t="s">
        <v>25</v>
      </c>
      <c r="I3" s="101" t="s">
        <v>20</v>
      </c>
      <c r="J3" s="104" t="s">
        <v>35</v>
      </c>
      <c r="K3" s="99" t="s">
        <v>23</v>
      </c>
      <c r="L3" s="100" t="s">
        <v>25</v>
      </c>
      <c r="M3" s="101" t="s">
        <v>20</v>
      </c>
      <c r="N3" s="102" t="s">
        <v>35</v>
      </c>
      <c r="O3" s="103" t="s">
        <v>23</v>
      </c>
      <c r="P3" s="100" t="s">
        <v>25</v>
      </c>
      <c r="Q3" s="101" t="s">
        <v>20</v>
      </c>
      <c r="R3" s="104" t="s">
        <v>35</v>
      </c>
      <c r="S3" s="99" t="s">
        <v>23</v>
      </c>
      <c r="T3" s="100" t="s">
        <v>25</v>
      </c>
      <c r="U3" s="101" t="s">
        <v>20</v>
      </c>
      <c r="V3" s="102" t="s">
        <v>35</v>
      </c>
      <c r="W3" s="103" t="s">
        <v>23</v>
      </c>
      <c r="X3" s="100" t="s">
        <v>25</v>
      </c>
      <c r="Y3" s="101" t="s">
        <v>20</v>
      </c>
      <c r="Z3" s="104" t="s">
        <v>35</v>
      </c>
      <c r="AA3" s="99" t="s">
        <v>23</v>
      </c>
      <c r="AB3" s="100" t="s">
        <v>25</v>
      </c>
      <c r="AC3" s="101" t="s">
        <v>20</v>
      </c>
      <c r="AD3" s="102" t="s">
        <v>35</v>
      </c>
      <c r="AE3" s="103" t="s">
        <v>23</v>
      </c>
      <c r="AF3" s="100" t="s">
        <v>25</v>
      </c>
      <c r="AG3" s="101" t="s">
        <v>20</v>
      </c>
      <c r="AH3" s="104" t="s">
        <v>35</v>
      </c>
      <c r="AI3" s="99" t="s">
        <v>23</v>
      </c>
      <c r="AJ3" s="100" t="s">
        <v>25</v>
      </c>
      <c r="AK3" s="101" t="s">
        <v>20</v>
      </c>
      <c r="AL3" s="102" t="s">
        <v>35</v>
      </c>
      <c r="AM3" s="103" t="s">
        <v>23</v>
      </c>
      <c r="AN3" s="100" t="s">
        <v>25</v>
      </c>
      <c r="AO3" s="101" t="s">
        <v>20</v>
      </c>
      <c r="AP3" s="104" t="s">
        <v>35</v>
      </c>
      <c r="AQ3" s="99" t="s">
        <v>23</v>
      </c>
      <c r="AR3" s="100" t="s">
        <v>25</v>
      </c>
      <c r="AS3" s="101" t="s">
        <v>20</v>
      </c>
      <c r="AT3" s="102" t="s">
        <v>35</v>
      </c>
    </row>
    <row r="4" spans="1:46" s="23" customFormat="1" ht="30" customHeight="1" x14ac:dyDescent="0.35">
      <c r="A4" s="85">
        <v>1</v>
      </c>
      <c r="B4" s="86" t="s">
        <v>22</v>
      </c>
      <c r="C4" s="114">
        <v>241</v>
      </c>
      <c r="D4" s="115">
        <v>4.0199999999999996</v>
      </c>
      <c r="E4" s="89">
        <f>(C4-D4)/C4*100</f>
        <v>98.331950207468878</v>
      </c>
      <c r="F4" s="90">
        <v>10</v>
      </c>
      <c r="G4" s="91">
        <v>285</v>
      </c>
      <c r="H4" s="88">
        <v>2.92</v>
      </c>
      <c r="I4" s="89">
        <f>(G4-H4)*100/G4</f>
        <v>98.97543859649123</v>
      </c>
      <c r="J4" s="92">
        <v>10</v>
      </c>
      <c r="K4" s="87">
        <v>235</v>
      </c>
      <c r="L4" s="88">
        <v>5.1100000000000003</v>
      </c>
      <c r="M4" s="89">
        <f>(K4-L4)*100/K4</f>
        <v>97.825531914893617</v>
      </c>
      <c r="N4" s="90">
        <v>7.25</v>
      </c>
      <c r="O4" s="125">
        <v>199</v>
      </c>
      <c r="P4" s="126">
        <v>3.59</v>
      </c>
      <c r="Q4" s="127">
        <f>(O4-P4)*100/O4</f>
        <v>98.195979899497488</v>
      </c>
      <c r="R4" s="128">
        <v>10.25</v>
      </c>
      <c r="S4" s="125">
        <v>105</v>
      </c>
      <c r="T4" s="126">
        <v>2.66</v>
      </c>
      <c r="U4" s="127">
        <f>(S4-T4)*100/S4</f>
        <v>97.466666666666669</v>
      </c>
      <c r="V4" s="128">
        <v>6.3</v>
      </c>
      <c r="W4" s="91">
        <v>215</v>
      </c>
      <c r="X4" s="94">
        <v>2.73</v>
      </c>
      <c r="Y4" s="127">
        <f>(W4-X4)*100/W4</f>
        <v>98.730232558139534</v>
      </c>
      <c r="Z4" s="92">
        <v>7.25</v>
      </c>
      <c r="AA4" s="139">
        <v>202.38888888888889</v>
      </c>
      <c r="AB4" s="94">
        <v>2.5972222222222223</v>
      </c>
      <c r="AC4" s="127">
        <f>(AA4-AB4)*100/AA4</f>
        <v>98.716716991490514</v>
      </c>
      <c r="AD4" s="90">
        <v>9.15</v>
      </c>
      <c r="AE4" s="143">
        <v>173.16666666666666</v>
      </c>
      <c r="AF4" s="94">
        <v>2.6222222222222222</v>
      </c>
      <c r="AG4" s="127">
        <f>(AE4-AF4)*100/AE4</f>
        <v>98.485723452037206</v>
      </c>
      <c r="AH4" s="92">
        <v>7.25</v>
      </c>
      <c r="AI4" s="87">
        <v>134</v>
      </c>
      <c r="AJ4" s="94">
        <v>2.5</v>
      </c>
      <c r="AK4" s="127">
        <f>(AI4-AJ4)*100/AI4</f>
        <v>98.134328358208961</v>
      </c>
      <c r="AL4" s="93">
        <v>10</v>
      </c>
      <c r="AM4" s="91">
        <v>206</v>
      </c>
      <c r="AN4" s="94">
        <v>2.98</v>
      </c>
      <c r="AO4" s="127">
        <f>(AM4-AN4)*100/AM4</f>
        <v>98.553398058252426</v>
      </c>
      <c r="AP4" s="98">
        <v>10</v>
      </c>
      <c r="AQ4" s="155">
        <v>64.03</v>
      </c>
      <c r="AR4" s="88">
        <v>2.87</v>
      </c>
      <c r="AS4" s="156">
        <f>(AQ4-AR4)*100/AQ4</f>
        <v>95.517726065906601</v>
      </c>
      <c r="AT4" s="93">
        <v>10</v>
      </c>
    </row>
    <row r="5" spans="1:46" s="23" customFormat="1" ht="21" customHeight="1" x14ac:dyDescent="0.35">
      <c r="A5" s="73">
        <v>2</v>
      </c>
      <c r="B5" s="24" t="s">
        <v>38</v>
      </c>
      <c r="C5" s="157" t="s">
        <v>50</v>
      </c>
      <c r="D5" s="115" t="s">
        <v>51</v>
      </c>
      <c r="E5" s="89">
        <v>99</v>
      </c>
      <c r="F5" s="158" t="s">
        <v>49</v>
      </c>
      <c r="G5" s="29" t="s">
        <v>52</v>
      </c>
      <c r="H5" s="4" t="s">
        <v>53</v>
      </c>
      <c r="I5" s="89">
        <v>99</v>
      </c>
      <c r="J5" s="46" t="s">
        <v>49</v>
      </c>
      <c r="K5" s="32">
        <v>150</v>
      </c>
      <c r="L5" s="4">
        <v>2.77</v>
      </c>
      <c r="M5" s="89">
        <f>(K5-L5)*100/K5</f>
        <v>98.153333333333322</v>
      </c>
      <c r="N5" s="34">
        <v>6.3</v>
      </c>
      <c r="O5" s="32">
        <v>148</v>
      </c>
      <c r="P5" s="144">
        <v>4.6399999999999997</v>
      </c>
      <c r="Q5" s="89">
        <f t="shared" ref="Q5:Q16" si="0">(O5-P5)*100/O5</f>
        <v>96.86486486486487</v>
      </c>
      <c r="R5" s="33">
        <v>4</v>
      </c>
      <c r="S5" s="32">
        <v>58.3</v>
      </c>
      <c r="T5" s="5">
        <v>1.5</v>
      </c>
      <c r="U5" s="89">
        <f t="shared" ref="U5:U16" si="1">(S5-T5)*100/S5</f>
        <v>97.42710120068611</v>
      </c>
      <c r="V5" s="33">
        <v>2.9</v>
      </c>
      <c r="W5" s="29">
        <v>99.4</v>
      </c>
      <c r="X5" s="4">
        <v>1.61</v>
      </c>
      <c r="Y5" s="89">
        <f t="shared" ref="Y5:Y16" si="2">(W5-X5)*100/W5</f>
        <v>98.380281690140833</v>
      </c>
      <c r="Z5" s="45">
        <v>4</v>
      </c>
      <c r="AA5" s="138" t="s">
        <v>39</v>
      </c>
      <c r="AB5" s="5" t="s">
        <v>40</v>
      </c>
      <c r="AC5" s="89" t="s">
        <v>41</v>
      </c>
      <c r="AD5" s="33" t="s">
        <v>42</v>
      </c>
      <c r="AE5" s="67">
        <v>130.0277777777778</v>
      </c>
      <c r="AF5" s="5">
        <v>1.8194444444444444</v>
      </c>
      <c r="AG5" s="89">
        <f t="shared" ref="AG5:AG16" si="3">(AE5-AF5)*100/AE5</f>
        <v>98.600726340525512</v>
      </c>
      <c r="AH5" s="45">
        <v>4</v>
      </c>
      <c r="AI5" s="32" t="s">
        <v>44</v>
      </c>
      <c r="AJ5" s="4" t="s">
        <v>43</v>
      </c>
      <c r="AK5" s="89" t="s">
        <v>45</v>
      </c>
      <c r="AL5" s="53" t="s">
        <v>42</v>
      </c>
      <c r="AM5" s="29" t="s">
        <v>46</v>
      </c>
      <c r="AN5" s="145" t="s">
        <v>47</v>
      </c>
      <c r="AO5" s="89" t="s">
        <v>45</v>
      </c>
      <c r="AP5" s="46" t="s">
        <v>42</v>
      </c>
      <c r="AQ5" s="138">
        <v>106</v>
      </c>
      <c r="AR5" s="5">
        <v>1.61</v>
      </c>
      <c r="AS5" s="6">
        <f>(AQ5-AR5)*100/AQ5</f>
        <v>98.481132075471692</v>
      </c>
      <c r="AT5" s="33">
        <v>4</v>
      </c>
    </row>
    <row r="6" spans="1:46" s="23" customFormat="1" ht="21" customHeight="1" x14ac:dyDescent="0.35">
      <c r="A6" s="73">
        <v>3</v>
      </c>
      <c r="B6" s="25" t="s">
        <v>7</v>
      </c>
      <c r="C6" s="116">
        <v>21.6</v>
      </c>
      <c r="D6" s="115">
        <v>4.57</v>
      </c>
      <c r="E6" s="89">
        <f t="shared" ref="E6:E21" si="4">(C6-D6)/C6*100</f>
        <v>78.842592592592595</v>
      </c>
      <c r="F6" s="33">
        <v>3.4</v>
      </c>
      <c r="G6" s="29">
        <v>33.5</v>
      </c>
      <c r="H6" s="5">
        <v>1.02</v>
      </c>
      <c r="I6" s="89">
        <f t="shared" ref="I6:I21" si="5">(G6-H6)*100/G6</f>
        <v>96.955223880597003</v>
      </c>
      <c r="J6" s="45">
        <v>0.72</v>
      </c>
      <c r="K6" s="32">
        <v>23.7</v>
      </c>
      <c r="L6" s="4">
        <v>2.96</v>
      </c>
      <c r="M6" s="89">
        <f t="shared" ref="M6:M21" si="6">(K6-L6)*100/K6</f>
        <v>87.510548523206751</v>
      </c>
      <c r="N6" s="33">
        <v>3.33</v>
      </c>
      <c r="O6" s="58">
        <v>34</v>
      </c>
      <c r="P6" s="145">
        <v>0.63</v>
      </c>
      <c r="Q6" s="89">
        <f t="shared" si="0"/>
        <v>98.147058823529392</v>
      </c>
      <c r="R6" s="33">
        <v>0.5</v>
      </c>
      <c r="S6" s="58">
        <v>19.5</v>
      </c>
      <c r="T6" s="4">
        <v>0.18</v>
      </c>
      <c r="U6" s="89">
        <f t="shared" si="1"/>
        <v>99.07692307692308</v>
      </c>
      <c r="V6" s="33">
        <v>1.3</v>
      </c>
      <c r="W6" s="29">
        <v>22.3</v>
      </c>
      <c r="X6" s="4">
        <v>0.23</v>
      </c>
      <c r="Y6" s="89">
        <f t="shared" si="2"/>
        <v>98.968609865470853</v>
      </c>
      <c r="Z6" s="45">
        <v>0.77</v>
      </c>
      <c r="AA6" s="58">
        <v>30.361111111111111</v>
      </c>
      <c r="AB6" s="5">
        <v>0.29444444444444445</v>
      </c>
      <c r="AC6" s="89">
        <f t="shared" ref="AC6:AC16" si="7">(AA6-AB6)*100/AA6</f>
        <v>99.030192131747484</v>
      </c>
      <c r="AD6" s="33">
        <v>0.5</v>
      </c>
      <c r="AE6" s="141">
        <v>19.125</v>
      </c>
      <c r="AF6" s="5">
        <v>0.72916666666666663</v>
      </c>
      <c r="AG6" s="89">
        <f t="shared" si="3"/>
        <v>96.187363834422655</v>
      </c>
      <c r="AH6" s="45">
        <v>6.26</v>
      </c>
      <c r="AI6" s="32">
        <v>22.8</v>
      </c>
      <c r="AJ6" s="4">
        <v>0.41</v>
      </c>
      <c r="AK6" s="89">
        <f t="shared" ref="AK6:AK16" si="8">(AI6-AJ6)*100/AI6</f>
        <v>98.201754385964904</v>
      </c>
      <c r="AL6" s="33">
        <v>3.47</v>
      </c>
      <c r="AM6" s="121">
        <v>15.93</v>
      </c>
      <c r="AN6" s="4">
        <v>1.02</v>
      </c>
      <c r="AO6" s="89">
        <f t="shared" ref="AO6:AO16" si="9">(AM6-AN6)*100/AM6</f>
        <v>93.596986817325799</v>
      </c>
      <c r="AP6" s="45">
        <v>4.88</v>
      </c>
      <c r="AQ6" s="32">
        <v>8.7100000000000009</v>
      </c>
      <c r="AR6" s="4">
        <v>0.21</v>
      </c>
      <c r="AS6" s="89">
        <f t="shared" ref="AS6:AS16" si="10">(AQ6-AR6)*100/AQ6</f>
        <v>97.588978185993099</v>
      </c>
      <c r="AT6" s="33">
        <v>0.67</v>
      </c>
    </row>
    <row r="7" spans="1:46" s="1" customFormat="1" ht="21" customHeight="1" x14ac:dyDescent="0.35">
      <c r="A7" s="73">
        <v>4</v>
      </c>
      <c r="B7" s="25" t="s">
        <v>24</v>
      </c>
      <c r="C7" s="115">
        <v>0.92</v>
      </c>
      <c r="D7" s="116">
        <v>12.7</v>
      </c>
      <c r="E7" s="89"/>
      <c r="F7" s="34">
        <v>40</v>
      </c>
      <c r="G7" s="30">
        <v>1.01</v>
      </c>
      <c r="H7" s="4">
        <v>19.2</v>
      </c>
      <c r="I7" s="89"/>
      <c r="J7" s="45">
        <v>40</v>
      </c>
      <c r="K7" s="32">
        <v>0.73</v>
      </c>
      <c r="L7" s="4">
        <v>23.4</v>
      </c>
      <c r="M7" s="89"/>
      <c r="N7" s="34">
        <v>40</v>
      </c>
      <c r="O7" s="32">
        <v>0.79</v>
      </c>
      <c r="P7" s="4">
        <v>33.4</v>
      </c>
      <c r="Q7" s="89"/>
      <c r="R7" s="34">
        <v>40</v>
      </c>
      <c r="S7" s="32">
        <v>0.72</v>
      </c>
      <c r="T7" s="4">
        <v>36.799999999999997</v>
      </c>
      <c r="U7" s="89"/>
      <c r="V7" s="34">
        <v>40</v>
      </c>
      <c r="W7" s="30">
        <v>0.62833333333333341</v>
      </c>
      <c r="X7" s="7">
        <v>20.402777777777775</v>
      </c>
      <c r="Y7" s="89"/>
      <c r="Z7" s="46">
        <v>40</v>
      </c>
      <c r="AA7" s="37">
        <v>0.9769444444444445</v>
      </c>
      <c r="AB7" s="7">
        <v>23.088888888888892</v>
      </c>
      <c r="AC7" s="89"/>
      <c r="AD7" s="34">
        <v>40</v>
      </c>
      <c r="AE7" s="68">
        <v>1.0644444444444445</v>
      </c>
      <c r="AF7" s="7">
        <v>13.955555555555556</v>
      </c>
      <c r="AG7" s="89"/>
      <c r="AH7" s="46">
        <v>40</v>
      </c>
      <c r="AI7" s="37">
        <v>0.71</v>
      </c>
      <c r="AJ7" s="4">
        <v>19.399999999999999</v>
      </c>
      <c r="AK7" s="89"/>
      <c r="AL7" s="34">
        <v>40</v>
      </c>
      <c r="AM7" s="29">
        <v>1.0900000000000001</v>
      </c>
      <c r="AN7" s="4">
        <v>20</v>
      </c>
      <c r="AO7" s="89"/>
      <c r="AP7" s="46">
        <v>40</v>
      </c>
      <c r="AQ7" s="32">
        <v>1.25</v>
      </c>
      <c r="AR7" s="7">
        <v>11.86</v>
      </c>
      <c r="AS7" s="89"/>
      <c r="AT7" s="34">
        <v>40</v>
      </c>
    </row>
    <row r="8" spans="1:46" s="1" customFormat="1" ht="21" customHeight="1" x14ac:dyDescent="0.35">
      <c r="A8" s="73">
        <v>5</v>
      </c>
      <c r="B8" s="25" t="s">
        <v>8</v>
      </c>
      <c r="C8" s="116">
        <v>33.5</v>
      </c>
      <c r="D8" s="115">
        <v>9.24</v>
      </c>
      <c r="E8" s="89">
        <f t="shared" si="4"/>
        <v>72.417910447761187</v>
      </c>
      <c r="F8" s="35">
        <v>10</v>
      </c>
      <c r="G8" s="29">
        <v>49.3</v>
      </c>
      <c r="H8" s="4">
        <v>7.02</v>
      </c>
      <c r="I8" s="89">
        <f t="shared" si="5"/>
        <v>85.760649087221097</v>
      </c>
      <c r="J8" s="47">
        <v>10</v>
      </c>
      <c r="K8" s="32">
        <v>35.1</v>
      </c>
      <c r="L8" s="7">
        <v>10.3</v>
      </c>
      <c r="M8" s="89">
        <f t="shared" si="6"/>
        <v>70.655270655270655</v>
      </c>
      <c r="N8" s="35">
        <v>10</v>
      </c>
      <c r="O8" s="58">
        <v>46</v>
      </c>
      <c r="P8" s="4">
        <v>9.89</v>
      </c>
      <c r="Q8" s="89">
        <f t="shared" si="0"/>
        <v>78.5</v>
      </c>
      <c r="R8" s="34">
        <v>10</v>
      </c>
      <c r="S8" s="58">
        <v>27</v>
      </c>
      <c r="T8" s="145">
        <v>10.6</v>
      </c>
      <c r="U8" s="89">
        <f t="shared" si="1"/>
        <v>60.740740740740733</v>
      </c>
      <c r="V8" s="34">
        <v>10</v>
      </c>
      <c r="W8" s="121">
        <v>31</v>
      </c>
      <c r="X8" s="4">
        <v>6.11</v>
      </c>
      <c r="Y8" s="89">
        <f t="shared" si="2"/>
        <v>80.290322580645167</v>
      </c>
      <c r="Z8" s="46">
        <v>10</v>
      </c>
      <c r="AA8" s="58">
        <v>42.041666666666671</v>
      </c>
      <c r="AB8" s="5">
        <v>6.9333333333333336</v>
      </c>
      <c r="AC8" s="89">
        <f t="shared" si="7"/>
        <v>83.508424182358766</v>
      </c>
      <c r="AD8" s="34">
        <v>10</v>
      </c>
      <c r="AE8" s="141">
        <v>28.980555555555554</v>
      </c>
      <c r="AF8" s="5">
        <v>5.1113888888888894</v>
      </c>
      <c r="AG8" s="89">
        <f t="shared" si="3"/>
        <v>82.362695293779353</v>
      </c>
      <c r="AH8" s="46">
        <v>10</v>
      </c>
      <c r="AI8" s="32">
        <v>32.200000000000003</v>
      </c>
      <c r="AJ8" s="4">
        <v>6.13</v>
      </c>
      <c r="AK8" s="89">
        <f t="shared" si="8"/>
        <v>80.962732919254663</v>
      </c>
      <c r="AL8" s="34">
        <v>15</v>
      </c>
      <c r="AM8" s="29">
        <v>23.8</v>
      </c>
      <c r="AN8" s="4">
        <v>7.24</v>
      </c>
      <c r="AO8" s="89">
        <f t="shared" si="9"/>
        <v>69.579831932773118</v>
      </c>
      <c r="AP8" s="46">
        <v>15</v>
      </c>
      <c r="AQ8" s="58">
        <v>13.49</v>
      </c>
      <c r="AR8" s="4">
        <v>3.78</v>
      </c>
      <c r="AS8" s="89">
        <f t="shared" si="10"/>
        <v>71.979243884358795</v>
      </c>
      <c r="AT8" s="34">
        <v>15</v>
      </c>
    </row>
    <row r="9" spans="1:46" s="1" customFormat="1" ht="21" customHeight="1" x14ac:dyDescent="0.35">
      <c r="A9" s="73">
        <v>6</v>
      </c>
      <c r="B9" s="25" t="s">
        <v>9</v>
      </c>
      <c r="C9" s="115">
        <v>1.83</v>
      </c>
      <c r="D9" s="117">
        <v>5.1999999999999998E-2</v>
      </c>
      <c r="E9" s="89">
        <f t="shared" si="4"/>
        <v>97.158469945355179</v>
      </c>
      <c r="F9" s="34">
        <v>0.3</v>
      </c>
      <c r="G9" s="30">
        <v>3.83</v>
      </c>
      <c r="H9" s="4">
        <v>6.3E-2</v>
      </c>
      <c r="I9" s="89">
        <f t="shared" si="5"/>
        <v>98.35509138381201</v>
      </c>
      <c r="J9" s="45">
        <v>0.76</v>
      </c>
      <c r="K9" s="32">
        <v>1.39</v>
      </c>
      <c r="L9" s="8">
        <v>8.5999999999999993E-2</v>
      </c>
      <c r="M9" s="89">
        <f t="shared" si="6"/>
        <v>93.812949640287755</v>
      </c>
      <c r="N9" s="33">
        <v>0.41</v>
      </c>
      <c r="O9" s="37">
        <v>3.67</v>
      </c>
      <c r="P9" s="145">
        <v>0.28999999999999998</v>
      </c>
      <c r="Q9" s="89">
        <f t="shared" si="0"/>
        <v>92.098092643051771</v>
      </c>
      <c r="R9" s="33">
        <v>0.2</v>
      </c>
      <c r="S9" s="58">
        <v>1.85</v>
      </c>
      <c r="T9" s="5">
        <v>0.27</v>
      </c>
      <c r="U9" s="89">
        <f t="shared" si="1"/>
        <v>85.405405405405403</v>
      </c>
      <c r="V9" s="33">
        <v>0.28000000000000003</v>
      </c>
      <c r="W9" s="30">
        <v>2.408611111111111</v>
      </c>
      <c r="X9" s="8">
        <v>6.9722222222222241E-2</v>
      </c>
      <c r="Y9" s="89">
        <f t="shared" si="2"/>
        <v>97.105293507092597</v>
      </c>
      <c r="Z9" s="45">
        <v>0.28999999999999998</v>
      </c>
      <c r="AA9" s="37">
        <v>3.8322222222222222</v>
      </c>
      <c r="AB9" s="5">
        <v>0.11027777777777777</v>
      </c>
      <c r="AC9" s="89">
        <f t="shared" si="7"/>
        <v>97.122354305595834</v>
      </c>
      <c r="AD9" s="33">
        <v>0.2</v>
      </c>
      <c r="AE9" s="68">
        <v>2.2358333333333333</v>
      </c>
      <c r="AF9" s="8">
        <v>7.4166666666666672E-2</v>
      </c>
      <c r="AG9" s="89">
        <f t="shared" si="3"/>
        <v>96.682817741334318</v>
      </c>
      <c r="AH9" s="45">
        <v>0.81</v>
      </c>
      <c r="AI9" s="32">
        <v>2.42</v>
      </c>
      <c r="AJ9" s="4">
        <v>0.14000000000000001</v>
      </c>
      <c r="AK9" s="89">
        <f t="shared" si="8"/>
        <v>94.214876033057848</v>
      </c>
      <c r="AL9" s="33">
        <v>1.2</v>
      </c>
      <c r="AM9" s="29">
        <v>1.05</v>
      </c>
      <c r="AN9" s="5">
        <v>0.21</v>
      </c>
      <c r="AO9" s="89">
        <f t="shared" si="9"/>
        <v>80.000000000000014</v>
      </c>
      <c r="AP9" s="45">
        <v>1.1000000000000001</v>
      </c>
      <c r="AQ9" s="37">
        <v>0.7</v>
      </c>
      <c r="AR9" s="5">
        <v>9.6000000000000002E-2</v>
      </c>
      <c r="AS9" s="89">
        <f t="shared" si="10"/>
        <v>86.285714285714292</v>
      </c>
      <c r="AT9" s="33">
        <v>0.25</v>
      </c>
    </row>
    <row r="10" spans="1:46" s="1" customFormat="1" ht="21" customHeight="1" x14ac:dyDescent="0.35">
      <c r="A10" s="73">
        <v>7</v>
      </c>
      <c r="B10" s="25" t="s">
        <v>10</v>
      </c>
      <c r="C10" s="115">
        <v>5.66</v>
      </c>
      <c r="D10" s="115">
        <v>0.15</v>
      </c>
      <c r="E10" s="89">
        <f t="shared" si="4"/>
        <v>97.349823321554766</v>
      </c>
      <c r="F10" s="34">
        <v>0.5</v>
      </c>
      <c r="G10" s="29">
        <v>7.31</v>
      </c>
      <c r="H10" s="5">
        <v>0.23</v>
      </c>
      <c r="I10" s="89">
        <f t="shared" si="5"/>
        <v>96.853625170998626</v>
      </c>
      <c r="J10" s="46">
        <v>0.5</v>
      </c>
      <c r="K10" s="37">
        <v>5.93</v>
      </c>
      <c r="L10" s="4">
        <v>0.3</v>
      </c>
      <c r="M10" s="89">
        <f t="shared" si="6"/>
        <v>94.940978077571671</v>
      </c>
      <c r="N10" s="34">
        <v>0.5</v>
      </c>
      <c r="O10" s="32">
        <v>5.87</v>
      </c>
      <c r="P10" s="4">
        <v>0.41</v>
      </c>
      <c r="Q10" s="89">
        <f t="shared" si="0"/>
        <v>93.015332197614995</v>
      </c>
      <c r="R10" s="33">
        <v>1.5</v>
      </c>
      <c r="S10" s="32">
        <v>2.95</v>
      </c>
      <c r="T10" s="4">
        <v>0.41</v>
      </c>
      <c r="U10" s="89">
        <f t="shared" si="1"/>
        <v>86.101694915254228</v>
      </c>
      <c r="V10" s="33">
        <v>1.5</v>
      </c>
      <c r="W10" s="30">
        <v>6</v>
      </c>
      <c r="X10" s="5">
        <v>0.19094444444444444</v>
      </c>
      <c r="Y10" s="89">
        <f t="shared" si="2"/>
        <v>96.81759259259259</v>
      </c>
      <c r="Z10" s="45">
        <v>1.5</v>
      </c>
      <c r="AA10" s="37">
        <v>6.4833333333333334</v>
      </c>
      <c r="AB10" s="5">
        <v>0.27</v>
      </c>
      <c r="AC10" s="89">
        <f t="shared" si="7"/>
        <v>95.835475578406161</v>
      </c>
      <c r="AD10" s="33">
        <v>0.5</v>
      </c>
      <c r="AE10" s="68">
        <v>4.4944444444444445</v>
      </c>
      <c r="AF10" s="5">
        <v>0.14091666666666666</v>
      </c>
      <c r="AG10" s="89">
        <f t="shared" si="3"/>
        <v>96.864647713226205</v>
      </c>
      <c r="AH10" s="45">
        <v>1.5</v>
      </c>
      <c r="AI10" s="32">
        <v>5.41</v>
      </c>
      <c r="AJ10" s="4">
        <v>0.22</v>
      </c>
      <c r="AK10" s="89">
        <f t="shared" si="8"/>
        <v>95.93345656192237</v>
      </c>
      <c r="AL10" s="33">
        <v>0.5</v>
      </c>
      <c r="AM10" s="29">
        <v>4.32</v>
      </c>
      <c r="AN10" s="5">
        <v>0.32</v>
      </c>
      <c r="AO10" s="89">
        <f t="shared" si="9"/>
        <v>92.592592592592581</v>
      </c>
      <c r="AP10" s="45">
        <v>0.5</v>
      </c>
      <c r="AQ10" s="32">
        <v>1.74</v>
      </c>
      <c r="AR10" s="4">
        <v>0.22</v>
      </c>
      <c r="AS10" s="89">
        <f t="shared" si="10"/>
        <v>87.356321839080465</v>
      </c>
      <c r="AT10" s="33">
        <v>1.5</v>
      </c>
    </row>
    <row r="11" spans="1:46" s="1" customFormat="1" ht="21" customHeight="1" x14ac:dyDescent="0.35">
      <c r="A11" s="73">
        <v>8</v>
      </c>
      <c r="B11" s="25" t="s">
        <v>4</v>
      </c>
      <c r="C11" s="114">
        <v>383</v>
      </c>
      <c r="D11" s="116">
        <v>19.3</v>
      </c>
      <c r="E11" s="89">
        <f t="shared" si="4"/>
        <v>94.960835509138377</v>
      </c>
      <c r="F11" s="33">
        <v>30</v>
      </c>
      <c r="G11" s="29">
        <v>488</v>
      </c>
      <c r="H11" s="4">
        <v>27.7</v>
      </c>
      <c r="I11" s="89">
        <f t="shared" si="5"/>
        <v>94.323770491803273</v>
      </c>
      <c r="J11" s="46">
        <v>30</v>
      </c>
      <c r="K11" s="32">
        <v>394</v>
      </c>
      <c r="L11" s="7">
        <v>28.2</v>
      </c>
      <c r="M11" s="89">
        <f t="shared" si="6"/>
        <v>92.842639593908629</v>
      </c>
      <c r="N11" s="34">
        <v>30</v>
      </c>
      <c r="O11" s="32">
        <v>386</v>
      </c>
      <c r="P11" s="7">
        <v>20.5</v>
      </c>
      <c r="Q11" s="89">
        <f t="shared" si="0"/>
        <v>94.689119170984455</v>
      </c>
      <c r="R11" s="34">
        <v>30</v>
      </c>
      <c r="S11" s="32">
        <v>181</v>
      </c>
      <c r="T11" s="4">
        <v>12.1</v>
      </c>
      <c r="U11" s="89">
        <f t="shared" si="1"/>
        <v>93.314917127071823</v>
      </c>
      <c r="V11" s="34">
        <v>29.3</v>
      </c>
      <c r="W11" s="136">
        <v>342.77777777777777</v>
      </c>
      <c r="X11" s="7">
        <v>20.666666666666668</v>
      </c>
      <c r="Y11" s="89">
        <f t="shared" si="2"/>
        <v>93.970826580226898</v>
      </c>
      <c r="Z11" s="46">
        <v>30</v>
      </c>
      <c r="AA11" s="138">
        <v>384.4444444444444</v>
      </c>
      <c r="AB11" s="7">
        <v>16.138888888888889</v>
      </c>
      <c r="AC11" s="89">
        <f t="shared" si="7"/>
        <v>95.802023121387279</v>
      </c>
      <c r="AD11" s="34">
        <v>30</v>
      </c>
      <c r="AE11" s="67">
        <v>340.83333333333343</v>
      </c>
      <c r="AF11" s="7">
        <v>21.027777777777779</v>
      </c>
      <c r="AG11" s="89">
        <f t="shared" si="3"/>
        <v>93.830480847595766</v>
      </c>
      <c r="AH11" s="46">
        <v>30</v>
      </c>
      <c r="AI11" s="32">
        <v>297</v>
      </c>
      <c r="AJ11" s="4">
        <v>17.100000000000001</v>
      </c>
      <c r="AK11" s="89">
        <f t="shared" si="8"/>
        <v>94.242424242424235</v>
      </c>
      <c r="AL11" s="34">
        <v>30</v>
      </c>
      <c r="AM11" s="29">
        <v>327</v>
      </c>
      <c r="AN11" s="7">
        <v>19.690000000000001</v>
      </c>
      <c r="AO11" s="89">
        <f t="shared" si="9"/>
        <v>93.978593272171253</v>
      </c>
      <c r="AP11" s="46">
        <v>30</v>
      </c>
      <c r="AQ11" s="32">
        <v>143</v>
      </c>
      <c r="AR11" s="7">
        <v>22.58</v>
      </c>
      <c r="AS11" s="89">
        <f t="shared" si="10"/>
        <v>84.209790209790214</v>
      </c>
      <c r="AT11" s="34">
        <v>30</v>
      </c>
    </row>
    <row r="12" spans="1:46" s="1" customFormat="1" ht="21" customHeight="1" x14ac:dyDescent="0.35">
      <c r="A12" s="73">
        <v>9</v>
      </c>
      <c r="B12" s="25" t="s">
        <v>5</v>
      </c>
      <c r="C12" s="32"/>
      <c r="D12" s="4"/>
      <c r="E12" s="89"/>
      <c r="F12" s="35"/>
      <c r="G12" s="29"/>
      <c r="H12" s="4"/>
      <c r="I12" s="89"/>
      <c r="J12" s="47"/>
      <c r="K12" s="52"/>
      <c r="L12" s="12"/>
      <c r="M12" s="89"/>
      <c r="N12" s="35"/>
      <c r="O12" s="52"/>
      <c r="P12" s="12"/>
      <c r="Q12" s="6"/>
      <c r="R12" s="35"/>
      <c r="S12" s="52"/>
      <c r="T12" s="12"/>
      <c r="U12" s="6"/>
      <c r="V12" s="35"/>
      <c r="W12" s="51"/>
      <c r="X12" s="12"/>
      <c r="Y12" s="6"/>
      <c r="Z12" s="64"/>
      <c r="AA12" s="32"/>
      <c r="AB12" s="4"/>
      <c r="AC12" s="6"/>
      <c r="AD12" s="35"/>
      <c r="AE12" s="51"/>
      <c r="AF12" s="12"/>
      <c r="AG12" s="6"/>
      <c r="AH12" s="64"/>
      <c r="AI12" s="32"/>
      <c r="AJ12" s="4"/>
      <c r="AK12" s="6"/>
      <c r="AL12" s="35"/>
      <c r="AM12" s="29"/>
      <c r="AN12" s="4"/>
      <c r="AO12" s="6"/>
      <c r="AP12" s="47"/>
      <c r="AQ12" s="52"/>
      <c r="AR12" s="12"/>
      <c r="AS12" s="6"/>
      <c r="AT12" s="35"/>
    </row>
    <row r="13" spans="1:46" s="1" customFormat="1" ht="21" customHeight="1" x14ac:dyDescent="0.35">
      <c r="A13" s="73">
        <v>10</v>
      </c>
      <c r="B13" s="25" t="s">
        <v>6</v>
      </c>
      <c r="C13" s="115">
        <v>3.55</v>
      </c>
      <c r="D13" s="117">
        <v>8.8999999999999996E-2</v>
      </c>
      <c r="E13" s="89">
        <f t="shared" si="4"/>
        <v>97.492957746478865</v>
      </c>
      <c r="F13" s="33">
        <v>0.18</v>
      </c>
      <c r="G13" s="29">
        <v>2.52</v>
      </c>
      <c r="H13" s="8">
        <v>7.4999999999999997E-2</v>
      </c>
      <c r="I13" s="89">
        <f t="shared" si="5"/>
        <v>97.023809523809518</v>
      </c>
      <c r="J13" s="45">
        <v>0.1</v>
      </c>
      <c r="K13" s="32">
        <v>1.89</v>
      </c>
      <c r="L13" s="4">
        <v>0.14000000000000001</v>
      </c>
      <c r="M13" s="89">
        <f t="shared" si="6"/>
        <v>92.592592592592595</v>
      </c>
      <c r="N13" s="33">
        <v>0.15</v>
      </c>
      <c r="O13" s="32">
        <v>1.54</v>
      </c>
      <c r="P13" s="8">
        <v>4.7E-2</v>
      </c>
      <c r="Q13" s="89">
        <f t="shared" si="0"/>
        <v>96.948051948051955</v>
      </c>
      <c r="R13" s="33">
        <v>0.05</v>
      </c>
      <c r="S13" s="37">
        <v>0.63</v>
      </c>
      <c r="T13" s="4">
        <v>3.5999999999999997E-2</v>
      </c>
      <c r="U13" s="89">
        <f t="shared" si="1"/>
        <v>94.285714285714278</v>
      </c>
      <c r="V13" s="33">
        <v>7.0000000000000007E-2</v>
      </c>
      <c r="W13" s="30">
        <v>1.5</v>
      </c>
      <c r="X13" s="4">
        <v>3.3000000000000002E-2</v>
      </c>
      <c r="Y13" s="89">
        <f t="shared" si="2"/>
        <v>97.800000000000011</v>
      </c>
      <c r="Z13" s="48">
        <v>0.09</v>
      </c>
      <c r="AA13" s="37">
        <v>1.5386111111111112</v>
      </c>
      <c r="AB13" s="8">
        <v>3.411111111111112E-2</v>
      </c>
      <c r="AC13" s="89">
        <f t="shared" si="7"/>
        <v>97.782993320093865</v>
      </c>
      <c r="AD13" s="33">
        <v>0.05</v>
      </c>
      <c r="AE13" s="68">
        <v>2.2027777777777775</v>
      </c>
      <c r="AF13" s="8">
        <v>3.4638888888888893E-2</v>
      </c>
      <c r="AG13" s="89">
        <f t="shared" si="3"/>
        <v>98.427490542244641</v>
      </c>
      <c r="AH13" s="48">
        <v>7.2999999999999995E-2</v>
      </c>
      <c r="AI13" s="32">
        <v>1.22</v>
      </c>
      <c r="AJ13" s="4">
        <v>3.5000000000000003E-2</v>
      </c>
      <c r="AK13" s="89">
        <f t="shared" si="8"/>
        <v>97.131147540983605</v>
      </c>
      <c r="AL13" s="33">
        <v>0.2</v>
      </c>
      <c r="AM13" s="29">
        <v>1.49</v>
      </c>
      <c r="AN13" s="4">
        <v>2.9000000000000001E-2</v>
      </c>
      <c r="AO13" s="89">
        <f t="shared" si="9"/>
        <v>98.053691275167779</v>
      </c>
      <c r="AP13" s="45">
        <v>0.14000000000000001</v>
      </c>
      <c r="AQ13" s="37">
        <v>0.6</v>
      </c>
      <c r="AR13" s="8">
        <v>3.2000000000000001E-2</v>
      </c>
      <c r="AS13" s="89">
        <f t="shared" si="10"/>
        <v>94.666666666666671</v>
      </c>
      <c r="AT13" s="33">
        <v>0.11</v>
      </c>
    </row>
    <row r="14" spans="1:46" s="1" customFormat="1" ht="21" customHeight="1" x14ac:dyDescent="0.35">
      <c r="A14" s="73">
        <v>11</v>
      </c>
      <c r="B14" s="25" t="s">
        <v>11</v>
      </c>
      <c r="C14" s="115">
        <v>1.76</v>
      </c>
      <c r="D14" s="117">
        <v>5.0999999999999997E-2</v>
      </c>
      <c r="E14" s="89">
        <f t="shared" si="4"/>
        <v>97.102272727272734</v>
      </c>
      <c r="F14" s="33">
        <v>0.23</v>
      </c>
      <c r="G14" s="29">
        <v>2.2000000000000002</v>
      </c>
      <c r="H14" s="8">
        <v>6.0999999999999999E-2</v>
      </c>
      <c r="I14" s="89">
        <f t="shared" si="5"/>
        <v>97.227272727272734</v>
      </c>
      <c r="J14" s="45">
        <v>0.12</v>
      </c>
      <c r="K14" s="32">
        <v>2.08</v>
      </c>
      <c r="L14" s="8">
        <v>0.08</v>
      </c>
      <c r="M14" s="89">
        <f t="shared" si="6"/>
        <v>96.153846153846146</v>
      </c>
      <c r="N14" s="36">
        <v>6.4000000000000001E-2</v>
      </c>
      <c r="O14" s="32">
        <v>2.52</v>
      </c>
      <c r="P14" s="4">
        <v>5.0999999999999997E-2</v>
      </c>
      <c r="Q14" s="89">
        <f t="shared" si="0"/>
        <v>97.976190476190467</v>
      </c>
      <c r="R14" s="33">
        <v>0.1</v>
      </c>
      <c r="S14" s="32">
        <v>1.65</v>
      </c>
      <c r="T14" s="151">
        <v>6.8000000000000005E-2</v>
      </c>
      <c r="U14" s="89">
        <f t="shared" si="1"/>
        <v>95.878787878787875</v>
      </c>
      <c r="V14" s="36">
        <v>6.4000000000000001E-2</v>
      </c>
      <c r="W14" s="30">
        <v>1.8186111111111118</v>
      </c>
      <c r="X14" s="8">
        <v>5.655555555555556E-2</v>
      </c>
      <c r="Y14" s="89">
        <f t="shared" si="2"/>
        <v>96.890178707805106</v>
      </c>
      <c r="Z14" s="48">
        <v>6.6000000000000003E-2</v>
      </c>
      <c r="AA14" s="37">
        <v>2.4452777777777777</v>
      </c>
      <c r="AB14" s="8">
        <v>5.1583333333333335E-2</v>
      </c>
      <c r="AC14" s="89">
        <f t="shared" si="7"/>
        <v>97.890491877768952</v>
      </c>
      <c r="AD14" s="33">
        <v>0.2</v>
      </c>
      <c r="AE14" s="68">
        <v>1.8352777777777778</v>
      </c>
      <c r="AF14" s="151">
        <v>6.2805555555555559E-2</v>
      </c>
      <c r="AG14" s="89">
        <f t="shared" si="3"/>
        <v>96.577871953988193</v>
      </c>
      <c r="AH14" s="48">
        <v>4.4999999999999998E-2</v>
      </c>
      <c r="AI14" s="32">
        <v>1.82</v>
      </c>
      <c r="AJ14" s="4">
        <v>4.5999999999999999E-2</v>
      </c>
      <c r="AK14" s="89">
        <f t="shared" si="8"/>
        <v>97.472527472527474</v>
      </c>
      <c r="AL14" s="33">
        <v>0.34</v>
      </c>
      <c r="AM14" s="30">
        <v>1.4</v>
      </c>
      <c r="AN14" s="4">
        <v>4.9000000000000002E-2</v>
      </c>
      <c r="AO14" s="89">
        <f t="shared" si="9"/>
        <v>96.5</v>
      </c>
      <c r="AP14" s="45">
        <v>0.59</v>
      </c>
      <c r="AQ14" s="37">
        <v>1</v>
      </c>
      <c r="AR14" s="8">
        <v>6.8000000000000005E-2</v>
      </c>
      <c r="AS14" s="89">
        <f t="shared" si="10"/>
        <v>93.199999999999989</v>
      </c>
      <c r="AT14" s="33">
        <v>0.1</v>
      </c>
    </row>
    <row r="15" spans="1:46" s="1" customFormat="1" ht="21" customHeight="1" x14ac:dyDescent="0.35">
      <c r="A15" s="73">
        <v>12</v>
      </c>
      <c r="B15" s="25" t="s">
        <v>12</v>
      </c>
      <c r="C15" s="32">
        <v>2.0999999999999999E-3</v>
      </c>
      <c r="D15" s="13">
        <v>5.4000000000000001E-4</v>
      </c>
      <c r="E15" s="89">
        <f t="shared" si="4"/>
        <v>74.285714285714278</v>
      </c>
      <c r="F15" s="36">
        <v>1E-3</v>
      </c>
      <c r="G15" s="29">
        <v>3.8E-3</v>
      </c>
      <c r="H15" s="4">
        <v>3.6999999999999999E-4</v>
      </c>
      <c r="I15" s="89">
        <f t="shared" si="5"/>
        <v>90.263157894736835</v>
      </c>
      <c r="J15" s="48">
        <v>1E-3</v>
      </c>
      <c r="K15" s="32">
        <v>2.8999999999999998E-3</v>
      </c>
      <c r="L15" s="4">
        <v>3.5E-4</v>
      </c>
      <c r="M15" s="89">
        <f t="shared" si="6"/>
        <v>87.931034482758605</v>
      </c>
      <c r="N15" s="39">
        <v>6.8000000000000005E-4</v>
      </c>
      <c r="O15" s="32">
        <v>1.6E-2</v>
      </c>
      <c r="P15" s="146">
        <v>8.1333333333333333E-4</v>
      </c>
      <c r="Q15" s="89">
        <f t="shared" si="0"/>
        <v>94.916666666666671</v>
      </c>
      <c r="R15" s="36">
        <v>1E-3</v>
      </c>
      <c r="S15" s="32">
        <v>5.5999999999999999E-3</v>
      </c>
      <c r="T15" s="4">
        <v>1.8000000000000001E-4</v>
      </c>
      <c r="U15" s="89">
        <f t="shared" si="1"/>
        <v>96.785714285714292</v>
      </c>
      <c r="V15" s="36">
        <v>1E-3</v>
      </c>
      <c r="W15" s="29"/>
      <c r="X15" s="4"/>
      <c r="Y15" s="89" t="e">
        <f t="shared" si="2"/>
        <v>#DIV/0!</v>
      </c>
      <c r="Z15" s="47"/>
      <c r="AA15" s="52"/>
      <c r="AB15" s="12"/>
      <c r="AC15" s="89" t="e">
        <f t="shared" si="7"/>
        <v>#DIV/0!</v>
      </c>
      <c r="AD15" s="70"/>
      <c r="AE15" s="66"/>
      <c r="AF15" s="4"/>
      <c r="AG15" s="89" t="e">
        <f t="shared" si="3"/>
        <v>#DIV/0!</v>
      </c>
      <c r="AH15" s="47"/>
      <c r="AI15" s="52"/>
      <c r="AJ15" s="12"/>
      <c r="AK15" s="89" t="e">
        <f t="shared" si="8"/>
        <v>#DIV/0!</v>
      </c>
      <c r="AL15" s="72"/>
      <c r="AM15" s="29"/>
      <c r="AN15" s="4"/>
      <c r="AO15" s="89" t="e">
        <f t="shared" si="9"/>
        <v>#DIV/0!</v>
      </c>
      <c r="AP15" s="47"/>
      <c r="AQ15" s="32"/>
      <c r="AR15" s="5"/>
      <c r="AS15" s="89" t="e">
        <f t="shared" si="10"/>
        <v>#DIV/0!</v>
      </c>
      <c r="AT15" s="35"/>
    </row>
    <row r="16" spans="1:46" s="1" customFormat="1" ht="21" customHeight="1" x14ac:dyDescent="0.35">
      <c r="A16" s="73">
        <v>13</v>
      </c>
      <c r="B16" s="25" t="s">
        <v>13</v>
      </c>
      <c r="C16" s="32">
        <v>3.88</v>
      </c>
      <c r="D16" s="8">
        <v>6.0999999999999999E-2</v>
      </c>
      <c r="E16" s="89">
        <f t="shared" si="4"/>
        <v>98.427835051546396</v>
      </c>
      <c r="F16" s="36">
        <v>0.2</v>
      </c>
      <c r="G16" s="29">
        <v>3.06</v>
      </c>
      <c r="H16" s="8">
        <v>6.5000000000000002E-2</v>
      </c>
      <c r="I16" s="89">
        <f t="shared" si="5"/>
        <v>97.875816993464056</v>
      </c>
      <c r="J16" s="48">
        <v>0.187</v>
      </c>
      <c r="K16" s="32">
        <v>5.24</v>
      </c>
      <c r="L16" s="5">
        <v>0.09</v>
      </c>
      <c r="M16" s="89">
        <f t="shared" si="6"/>
        <v>98.282442748091597</v>
      </c>
      <c r="N16" s="34">
        <v>0.1</v>
      </c>
      <c r="O16" s="32">
        <v>3.98</v>
      </c>
      <c r="P16" s="4">
        <v>4.7E-2</v>
      </c>
      <c r="Q16" s="89">
        <f t="shared" si="0"/>
        <v>98.819095477386924</v>
      </c>
      <c r="R16" s="33">
        <v>0.1</v>
      </c>
      <c r="S16" s="37">
        <v>3.3</v>
      </c>
      <c r="T16" s="8">
        <v>5.6000000000000001E-2</v>
      </c>
      <c r="U16" s="89">
        <f t="shared" si="1"/>
        <v>98.303030303030297</v>
      </c>
      <c r="V16" s="33">
        <v>0.25</v>
      </c>
      <c r="W16" s="29">
        <v>6.68</v>
      </c>
      <c r="X16" s="4">
        <v>9.6000000000000002E-2</v>
      </c>
      <c r="Y16" s="89">
        <f t="shared" si="2"/>
        <v>98.562874251497007</v>
      </c>
      <c r="Z16" s="45">
        <v>0.1</v>
      </c>
      <c r="AA16" s="37">
        <v>2.9083333333333337</v>
      </c>
      <c r="AB16" s="8">
        <v>3.3500000000000002E-2</v>
      </c>
      <c r="AC16" s="89">
        <f t="shared" si="7"/>
        <v>98.848137535816619</v>
      </c>
      <c r="AD16" s="36">
        <v>8.6999999999999994E-2</v>
      </c>
      <c r="AE16" s="68">
        <v>3.0333333333333332</v>
      </c>
      <c r="AF16" s="8">
        <v>6.4083333333333339E-2</v>
      </c>
      <c r="AG16" s="89">
        <f t="shared" si="3"/>
        <v>97.887362637362628</v>
      </c>
      <c r="AH16" s="45">
        <v>0.1</v>
      </c>
      <c r="AI16" s="32">
        <v>4.68</v>
      </c>
      <c r="AJ16" s="145">
        <v>6.2E-2</v>
      </c>
      <c r="AK16" s="89">
        <f t="shared" si="8"/>
        <v>98.675213675213669</v>
      </c>
      <c r="AL16" s="36">
        <v>5.8999999999999997E-2</v>
      </c>
      <c r="AM16" s="29">
        <v>9.15</v>
      </c>
      <c r="AN16" s="145">
        <v>8.5999999999999993E-2</v>
      </c>
      <c r="AO16" s="89">
        <f t="shared" si="9"/>
        <v>99.060109289617486</v>
      </c>
      <c r="AP16" s="48">
        <v>5.8999999999999997E-2</v>
      </c>
      <c r="AQ16" s="37">
        <v>3.1</v>
      </c>
      <c r="AR16" s="152">
        <v>0.3</v>
      </c>
      <c r="AS16" s="89">
        <f t="shared" si="10"/>
        <v>90.322580645161281</v>
      </c>
      <c r="AT16" s="36">
        <v>0.05</v>
      </c>
    </row>
    <row r="17" spans="1:47" s="1" customFormat="1" ht="21" customHeight="1" x14ac:dyDescent="0.35">
      <c r="A17" s="73">
        <v>14</v>
      </c>
      <c r="B17" s="25" t="s">
        <v>14</v>
      </c>
      <c r="C17" s="32">
        <v>0.25</v>
      </c>
      <c r="D17" s="8">
        <v>7.1999999999999995E-2</v>
      </c>
      <c r="E17" s="89">
        <f t="shared" si="4"/>
        <v>71.2</v>
      </c>
      <c r="F17" s="36">
        <v>0.21</v>
      </c>
      <c r="G17" s="29">
        <v>0.31</v>
      </c>
      <c r="H17" s="4">
        <v>0.18</v>
      </c>
      <c r="I17" s="89">
        <f t="shared" si="5"/>
        <v>41.935483870967744</v>
      </c>
      <c r="J17" s="48">
        <v>0.19</v>
      </c>
      <c r="K17" s="37">
        <v>0.42</v>
      </c>
      <c r="L17" s="124">
        <v>0.16</v>
      </c>
      <c r="M17" s="89">
        <f t="shared" si="6"/>
        <v>61.904761904761905</v>
      </c>
      <c r="N17" s="36">
        <v>4.1000000000000002E-2</v>
      </c>
      <c r="O17" s="32">
        <v>0.34</v>
      </c>
      <c r="P17" s="144">
        <v>4.2999999999999997E-2</v>
      </c>
      <c r="Q17" s="89">
        <f t="shared" ref="Q17:Q22" si="11">(O17-P17)*100/O17</f>
        <v>87.352941176470594</v>
      </c>
      <c r="R17" s="33">
        <v>0.01</v>
      </c>
      <c r="S17" s="32">
        <v>0.57999999999999996</v>
      </c>
      <c r="T17" s="152">
        <v>0.13100000000000001</v>
      </c>
      <c r="U17" s="89">
        <f>(S17-T17)*100/S17</f>
        <v>77.413793103448285</v>
      </c>
      <c r="V17" s="53">
        <v>1.41E-2</v>
      </c>
      <c r="W17" s="30">
        <v>0.52</v>
      </c>
      <c r="X17" s="152">
        <v>0.11</v>
      </c>
      <c r="Y17" s="89">
        <f>(W17-X17)*100/W17</f>
        <v>78.84615384615384</v>
      </c>
      <c r="Z17" s="48">
        <v>3.6999999999999998E-2</v>
      </c>
      <c r="AA17" s="37">
        <v>0.26083333333333331</v>
      </c>
      <c r="AB17" s="151">
        <v>8.1833333333333327E-2</v>
      </c>
      <c r="AC17" s="89">
        <f>(AA17-AB17)*100/AA17</f>
        <v>68.626198083067095</v>
      </c>
      <c r="AD17" s="33">
        <v>0.01</v>
      </c>
      <c r="AE17" s="66">
        <v>0.4200000000000001</v>
      </c>
      <c r="AF17" s="151">
        <v>9.5550000000000024E-2</v>
      </c>
      <c r="AG17" s="89">
        <f>(AE17-AF17)*100/AE17</f>
        <v>77.25</v>
      </c>
      <c r="AH17" s="48">
        <v>7.2999999999999995E-2</v>
      </c>
      <c r="AI17" s="32">
        <v>0.39</v>
      </c>
      <c r="AJ17" s="4">
        <v>0.13</v>
      </c>
      <c r="AK17" s="89">
        <f>(AI17-AJ17)*100/AI17</f>
        <v>66.666666666666671</v>
      </c>
      <c r="AL17" s="33">
        <v>0.16</v>
      </c>
      <c r="AM17" s="29">
        <v>0.44</v>
      </c>
      <c r="AN17" s="4">
        <v>0.23</v>
      </c>
      <c r="AO17" s="89">
        <f>(AM17-AN17)*100/AM17</f>
        <v>47.727272727272727</v>
      </c>
      <c r="AP17" s="45">
        <v>0.26</v>
      </c>
      <c r="AQ17" s="32">
        <v>0.35</v>
      </c>
      <c r="AR17" s="152">
        <v>0.24</v>
      </c>
      <c r="AS17" s="89">
        <f>(AQ17-AR17)*100/AQ17</f>
        <v>31.428571428571427</v>
      </c>
      <c r="AT17" s="36">
        <v>0.17399999999999999</v>
      </c>
    </row>
    <row r="18" spans="1:47" s="1" customFormat="1" ht="21" customHeight="1" x14ac:dyDescent="0.35">
      <c r="A18" s="73">
        <v>15</v>
      </c>
      <c r="B18" s="25" t="s">
        <v>15</v>
      </c>
      <c r="C18" s="37">
        <v>2.4500000000000002</v>
      </c>
      <c r="D18" s="4">
        <v>4.4999999999999998E-2</v>
      </c>
      <c r="E18" s="89">
        <f t="shared" si="4"/>
        <v>98.163265306122454</v>
      </c>
      <c r="F18" s="36">
        <v>0.04</v>
      </c>
      <c r="G18" s="29">
        <v>1.45</v>
      </c>
      <c r="H18" s="122">
        <v>5.3999999999999999E-2</v>
      </c>
      <c r="I18" s="89">
        <f t="shared" si="5"/>
        <v>96.275862068965523</v>
      </c>
      <c r="J18" s="45">
        <v>0.04</v>
      </c>
      <c r="K18" s="32">
        <v>4.09</v>
      </c>
      <c r="L18" s="123">
        <v>5.7000000000000002E-2</v>
      </c>
      <c r="M18" s="89">
        <f t="shared" si="6"/>
        <v>98.606356968215152</v>
      </c>
      <c r="N18" s="33">
        <v>0.04</v>
      </c>
      <c r="O18" s="37">
        <v>1.5</v>
      </c>
      <c r="P18" s="4">
        <v>3.2000000000000001E-2</v>
      </c>
      <c r="Q18" s="89">
        <f t="shared" si="11"/>
        <v>97.866666666666674</v>
      </c>
      <c r="R18" s="33">
        <v>0.04</v>
      </c>
      <c r="S18" s="32">
        <v>0.55000000000000004</v>
      </c>
      <c r="T18" s="145">
        <v>5.6000000000000001E-2</v>
      </c>
      <c r="U18" s="89">
        <f>(S18-T18)*100/S18</f>
        <v>89.818181818181827</v>
      </c>
      <c r="V18" s="33">
        <v>0.04</v>
      </c>
      <c r="W18" s="29">
        <v>1.44</v>
      </c>
      <c r="X18" s="151">
        <v>5.8000000000000003E-2</v>
      </c>
      <c r="Y18" s="89">
        <f>(W18-X18)*100/W18</f>
        <v>95.972222222222214</v>
      </c>
      <c r="Z18" s="45">
        <v>0.04</v>
      </c>
      <c r="AA18" s="37">
        <v>0.995</v>
      </c>
      <c r="AB18" s="8">
        <v>3.3500000000000002E-2</v>
      </c>
      <c r="AC18" s="89">
        <f>(AA18-AB18)*100/AA18</f>
        <v>96.633165829145739</v>
      </c>
      <c r="AD18" s="33">
        <v>0.04</v>
      </c>
      <c r="AE18" s="68">
        <v>0.77083333333333337</v>
      </c>
      <c r="AF18" s="151">
        <v>5.1500000000000018E-2</v>
      </c>
      <c r="AG18" s="89">
        <f>(AE18-AF18)*100/AE18</f>
        <v>93.318918918918925</v>
      </c>
      <c r="AH18" s="45">
        <v>0.04</v>
      </c>
      <c r="AI18" s="32">
        <v>1.1100000000000001</v>
      </c>
      <c r="AJ18" s="4">
        <v>0.04</v>
      </c>
      <c r="AK18" s="89">
        <f>(AI18-AJ18)*100/AI18</f>
        <v>96.396396396396383</v>
      </c>
      <c r="AL18" s="33">
        <v>0.04</v>
      </c>
      <c r="AM18" s="29">
        <v>1.0900000000000001</v>
      </c>
      <c r="AN18" s="145">
        <v>4.5999999999999999E-2</v>
      </c>
      <c r="AO18" s="89">
        <f>(AM18-AN18)*100/AM18</f>
        <v>95.77981651376146</v>
      </c>
      <c r="AP18" s="45">
        <v>0.04</v>
      </c>
      <c r="AQ18" s="37">
        <v>0.52</v>
      </c>
      <c r="AR18" s="152">
        <v>0.14000000000000001</v>
      </c>
      <c r="AS18" s="89">
        <f>(AQ18-AR18)*100/AQ18</f>
        <v>73.07692307692308</v>
      </c>
      <c r="AT18" s="36">
        <v>0.04</v>
      </c>
    </row>
    <row r="19" spans="1:47" s="1" customFormat="1" ht="21" customHeight="1" x14ac:dyDescent="0.35">
      <c r="A19" s="73">
        <v>16</v>
      </c>
      <c r="B19" s="25" t="s">
        <v>16</v>
      </c>
      <c r="C19" s="32"/>
      <c r="D19" s="4"/>
      <c r="E19" s="89"/>
      <c r="F19" s="36"/>
      <c r="G19" s="29"/>
      <c r="H19" s="4"/>
      <c r="I19" s="89"/>
      <c r="J19" s="48"/>
      <c r="K19" s="32">
        <v>1.2E-2</v>
      </c>
      <c r="L19" s="4">
        <v>4.7000000000000002E-3</v>
      </c>
      <c r="M19" s="89">
        <f t="shared" si="6"/>
        <v>60.833333333333329</v>
      </c>
      <c r="N19" s="53">
        <v>5.7000000000000002E-3</v>
      </c>
      <c r="O19" s="38">
        <v>1.0366666666666668E-2</v>
      </c>
      <c r="P19" s="4">
        <v>2E-3</v>
      </c>
      <c r="Q19" s="89">
        <f t="shared" si="11"/>
        <v>80.707395498392287</v>
      </c>
      <c r="R19" s="33">
        <v>0.01</v>
      </c>
      <c r="S19" s="32"/>
      <c r="T19" s="4"/>
      <c r="U19" s="89"/>
      <c r="V19" s="33"/>
      <c r="W19" s="29"/>
      <c r="X19" s="5"/>
      <c r="Y19" s="89"/>
      <c r="Z19" s="47"/>
      <c r="AA19" s="52"/>
      <c r="AB19" s="12"/>
      <c r="AC19" s="89"/>
      <c r="AD19" s="70"/>
      <c r="AE19" s="66"/>
      <c r="AF19" s="4"/>
      <c r="AG19" s="89"/>
      <c r="AH19" s="47"/>
      <c r="AI19" s="52"/>
      <c r="AJ19" s="12"/>
      <c r="AK19" s="89"/>
      <c r="AL19" s="70"/>
      <c r="AM19" s="29"/>
      <c r="AN19" s="4"/>
      <c r="AO19" s="89"/>
      <c r="AP19" s="47"/>
      <c r="AQ19" s="37"/>
      <c r="AR19" s="5"/>
      <c r="AS19" s="89"/>
      <c r="AT19" s="35"/>
    </row>
    <row r="20" spans="1:47" s="1" customFormat="1" ht="21" customHeight="1" x14ac:dyDescent="0.35">
      <c r="A20" s="73">
        <v>17</v>
      </c>
      <c r="B20" s="25" t="s">
        <v>17</v>
      </c>
      <c r="C20" s="38">
        <v>0.05</v>
      </c>
      <c r="D20" s="14">
        <v>1.1999999999999999E-3</v>
      </c>
      <c r="E20" s="89">
        <f t="shared" si="4"/>
        <v>97.6</v>
      </c>
      <c r="F20" s="39">
        <v>7.4000000000000003E-3</v>
      </c>
      <c r="G20" s="29">
        <v>4.2000000000000003E-2</v>
      </c>
      <c r="H20" s="4">
        <v>1.9E-3</v>
      </c>
      <c r="I20" s="89">
        <f t="shared" si="5"/>
        <v>95.476190476190482</v>
      </c>
      <c r="J20" s="49">
        <v>7.9000000000000008E-3</v>
      </c>
      <c r="K20" s="32">
        <v>4.3999999999999997E-2</v>
      </c>
      <c r="L20" s="4">
        <v>1.5E-3</v>
      </c>
      <c r="M20" s="89">
        <f t="shared" si="6"/>
        <v>96.590909090909093</v>
      </c>
      <c r="N20" s="36">
        <v>4.0000000000000001E-3</v>
      </c>
      <c r="O20" s="38">
        <v>3.4416666666666672E-2</v>
      </c>
      <c r="P20" s="147">
        <v>5.9750000000000003E-3</v>
      </c>
      <c r="Q20" s="89">
        <f t="shared" si="11"/>
        <v>82.639225181598064</v>
      </c>
      <c r="R20" s="36">
        <v>1E-3</v>
      </c>
      <c r="S20" s="38">
        <v>2.1999999999999999E-2</v>
      </c>
      <c r="T20" s="145">
        <v>4.4000000000000003E-3</v>
      </c>
      <c r="U20" s="89">
        <f>(S20-T20)*100/S20</f>
        <v>80</v>
      </c>
      <c r="V20" s="53">
        <v>3.3999999999999998E-3</v>
      </c>
      <c r="W20" s="29">
        <v>3.4000000000000002E-2</v>
      </c>
      <c r="X20" s="14">
        <v>1.2999999999999999E-3</v>
      </c>
      <c r="Y20" s="89">
        <f>(W20-X20)*100/W20</f>
        <v>96.17647058823529</v>
      </c>
      <c r="Z20" s="49">
        <v>3.5999999999999999E-3</v>
      </c>
      <c r="AA20" s="38">
        <v>4.1166666666666671E-2</v>
      </c>
      <c r="AB20" s="153">
        <v>1.5583333333333334E-3</v>
      </c>
      <c r="AC20" s="89">
        <f>(AA20-AB20)*100/AA20</f>
        <v>96.214574898785415</v>
      </c>
      <c r="AD20" s="36">
        <v>1E-3</v>
      </c>
      <c r="AE20" s="142">
        <v>6.483333333333334E-2</v>
      </c>
      <c r="AF20" s="14">
        <v>1.4166666666666668E-3</v>
      </c>
      <c r="AG20" s="89">
        <f>(AE20-AF20)*100/AE20</f>
        <v>97.814910025706951</v>
      </c>
      <c r="AH20" s="49">
        <v>4.4999999999999997E-3</v>
      </c>
      <c r="AI20" s="32">
        <v>2.5000000000000001E-2</v>
      </c>
      <c r="AJ20" s="8">
        <v>1.6999999999999999E-3</v>
      </c>
      <c r="AK20" s="89">
        <f>(AI20-AJ20)*100/AI20</f>
        <v>93.2</v>
      </c>
      <c r="AL20" s="36">
        <v>1.0999999999999999E-2</v>
      </c>
      <c r="AM20" s="29">
        <v>2.4E-2</v>
      </c>
      <c r="AN20" s="8">
        <v>2.3E-3</v>
      </c>
      <c r="AO20" s="89">
        <f>(AM20-AN20)*100/AM20</f>
        <v>90.416666666666657</v>
      </c>
      <c r="AP20" s="49">
        <v>8.2000000000000007E-3</v>
      </c>
      <c r="AQ20" s="32">
        <v>0.02</v>
      </c>
      <c r="AR20" s="14">
        <v>1.5E-3</v>
      </c>
      <c r="AS20" s="89">
        <f>(AQ20-AR20)*100/AQ20</f>
        <v>92.499999999999986</v>
      </c>
      <c r="AT20" s="53">
        <v>2.5999999999999999E-3</v>
      </c>
    </row>
    <row r="21" spans="1:47" s="1" customFormat="1" ht="21" customHeight="1" x14ac:dyDescent="0.35">
      <c r="A21" s="108">
        <v>18</v>
      </c>
      <c r="B21" s="109" t="s">
        <v>18</v>
      </c>
      <c r="C21" s="40">
        <v>0.22</v>
      </c>
      <c r="D21" s="9">
        <v>3.7999999999999999E-2</v>
      </c>
      <c r="E21" s="89">
        <f t="shared" si="4"/>
        <v>82.727272727272734</v>
      </c>
      <c r="F21" s="41">
        <v>0.1</v>
      </c>
      <c r="G21" s="31">
        <v>0.24</v>
      </c>
      <c r="H21" s="10">
        <v>3.2000000000000001E-2</v>
      </c>
      <c r="I21" s="89">
        <f t="shared" si="5"/>
        <v>86.666666666666671</v>
      </c>
      <c r="J21" s="50">
        <v>5.6000000000000001E-2</v>
      </c>
      <c r="K21" s="40">
        <v>0.19</v>
      </c>
      <c r="L21" s="9">
        <v>4.1000000000000002E-2</v>
      </c>
      <c r="M21" s="89">
        <f t="shared" si="6"/>
        <v>78.421052631578945</v>
      </c>
      <c r="N21" s="41">
        <v>1.0999999999999999E-2</v>
      </c>
      <c r="O21" s="40">
        <v>0.21</v>
      </c>
      <c r="P21" s="148">
        <v>3.1E-2</v>
      </c>
      <c r="Q21" s="89">
        <f t="shared" si="11"/>
        <v>85.238095238095241</v>
      </c>
      <c r="R21" s="71">
        <v>0.01</v>
      </c>
      <c r="S21" s="134">
        <v>9.3416666666666662E-2</v>
      </c>
      <c r="T21" s="150">
        <v>2.6583333333333334E-2</v>
      </c>
      <c r="U21" s="89">
        <f>(S21-T21)*100/S21</f>
        <v>71.543264942016052</v>
      </c>
      <c r="V21" s="59">
        <v>1.8100000000000002E-2</v>
      </c>
      <c r="W21" s="135">
        <v>0.24124999999999999</v>
      </c>
      <c r="X21" s="150">
        <v>3.3916666666666678E-2</v>
      </c>
      <c r="Y21" s="89">
        <f>(W21-X21)*100/W21</f>
        <v>85.941278065630385</v>
      </c>
      <c r="Z21" s="65">
        <v>0.01</v>
      </c>
      <c r="AA21" s="137">
        <v>0.21158333333333335</v>
      </c>
      <c r="AB21" s="150">
        <v>3.2333333333333332E-2</v>
      </c>
      <c r="AC21" s="89">
        <f>(AA21-AB21)*100/AA21</f>
        <v>84.718393068137061</v>
      </c>
      <c r="AD21" s="71">
        <v>0.01</v>
      </c>
      <c r="AE21" s="140">
        <v>0.14749999999999999</v>
      </c>
      <c r="AF21" s="148">
        <v>4.3000000000000003E-2</v>
      </c>
      <c r="AG21" s="89">
        <f>(AE21-AF21)*100/AE21</f>
        <v>70.847457627118629</v>
      </c>
      <c r="AH21" s="57">
        <v>0.01</v>
      </c>
      <c r="AI21" s="137">
        <v>0.16241666666666699</v>
      </c>
      <c r="AJ21" s="10">
        <v>3.5749999999999997E-2</v>
      </c>
      <c r="AK21" s="89">
        <f>(AI21-AJ21)*100/AI21</f>
        <v>77.98871216008213</v>
      </c>
      <c r="AL21" s="41">
        <v>8.5000000000000006E-2</v>
      </c>
      <c r="AM21" s="31">
        <v>0.14000000000000001</v>
      </c>
      <c r="AN21" s="9">
        <v>3.2000000000000001E-2</v>
      </c>
      <c r="AO21" s="89">
        <f>(AM21-AN21)*100/AM21</f>
        <v>77.142857142857139</v>
      </c>
      <c r="AP21" s="154">
        <v>7.1999999999999995E-2</v>
      </c>
      <c r="AQ21" s="40">
        <v>5.5E-2</v>
      </c>
      <c r="AR21" s="10">
        <v>4.4999999999999998E-2</v>
      </c>
      <c r="AS21" s="89">
        <f>(AQ21-AR21)*100/AQ21</f>
        <v>18.181818181818187</v>
      </c>
      <c r="AT21" s="41">
        <v>6.5000000000000002E-2</v>
      </c>
    </row>
    <row r="22" spans="1:47" ht="18.600000000000001" thickBot="1" x14ac:dyDescent="0.4">
      <c r="A22" s="110">
        <v>19</v>
      </c>
      <c r="B22" s="111" t="s">
        <v>19</v>
      </c>
      <c r="C22" s="118"/>
      <c r="D22" s="119"/>
      <c r="E22" s="89"/>
      <c r="F22" s="120"/>
      <c r="G22" s="79"/>
      <c r="H22" s="55"/>
      <c r="I22" s="62"/>
      <c r="J22" s="80"/>
      <c r="K22" s="54"/>
      <c r="L22" s="55"/>
      <c r="M22" s="89"/>
      <c r="N22" s="56"/>
      <c r="O22" s="129">
        <v>1.6224999999999999E-4</v>
      </c>
      <c r="P22" s="149">
        <v>3.6833333333333332E-5</v>
      </c>
      <c r="Q22" s="130">
        <f t="shared" si="11"/>
        <v>77.298407806882381</v>
      </c>
      <c r="R22" s="131">
        <v>1.0000000000000001E-5</v>
      </c>
      <c r="S22" s="132"/>
      <c r="T22" s="112"/>
      <c r="U22" s="130"/>
      <c r="V22" s="133"/>
      <c r="W22" s="83"/>
      <c r="X22" s="61"/>
      <c r="Y22" s="130"/>
      <c r="Z22" s="84"/>
      <c r="AA22" s="60"/>
      <c r="AB22" s="61"/>
      <c r="AC22" s="130"/>
      <c r="AD22" s="63"/>
      <c r="AE22" s="83"/>
      <c r="AF22" s="61"/>
      <c r="AG22" s="130"/>
      <c r="AH22" s="84"/>
      <c r="AI22" s="60"/>
      <c r="AJ22" s="61"/>
      <c r="AK22" s="130"/>
      <c r="AL22" s="63"/>
      <c r="AM22" s="83"/>
      <c r="AN22" s="61"/>
      <c r="AO22" s="130"/>
      <c r="AP22" s="84"/>
      <c r="AQ22" s="60"/>
      <c r="AR22" s="61"/>
      <c r="AS22" s="130"/>
      <c r="AT22" s="63"/>
      <c r="AU22" s="1"/>
    </row>
    <row r="23" spans="1:47" ht="18" x14ac:dyDescent="0.35">
      <c r="A23" s="22"/>
      <c r="B23" s="22"/>
      <c r="C23" s="113"/>
      <c r="D23" s="113"/>
      <c r="E23" s="113"/>
      <c r="F23" s="113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23"/>
      <c r="Y23" s="22"/>
      <c r="Z23" s="2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2"/>
      <c r="AN23" s="22"/>
      <c r="AO23" s="22"/>
      <c r="AP23" s="22"/>
      <c r="AQ23" s="23"/>
      <c r="AR23" s="23"/>
      <c r="AS23" s="23"/>
      <c r="AT23" s="22"/>
    </row>
    <row r="24" spans="1:47" ht="18" x14ac:dyDescent="0.35">
      <c r="A24" s="22"/>
      <c r="B24" s="22"/>
      <c r="C24" s="22" t="s">
        <v>36</v>
      </c>
      <c r="D24" s="113"/>
      <c r="E24" s="113"/>
      <c r="F24" s="113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3"/>
      <c r="AR24" s="23"/>
      <c r="AS24" s="23"/>
      <c r="AT24" s="22"/>
    </row>
  </sheetData>
  <mergeCells count="14">
    <mergeCell ref="C1:N1"/>
    <mergeCell ref="A2:A3"/>
    <mergeCell ref="B2:B3"/>
    <mergeCell ref="C2:F2"/>
    <mergeCell ref="G2:J2"/>
    <mergeCell ref="K2:N2"/>
    <mergeCell ref="AM2:AP2"/>
    <mergeCell ref="AQ2:AT2"/>
    <mergeCell ref="O2:R2"/>
    <mergeCell ref="S2:V2"/>
    <mergeCell ref="W2:Z2"/>
    <mergeCell ref="AA2:AD2"/>
    <mergeCell ref="AE2:AH2"/>
    <mergeCell ref="AI2:AL2"/>
  </mergeCells>
  <conditionalFormatting sqref="D4">
    <cfRule type="cellIs" dxfId="49" priority="54" operator="greaterThan">
      <formula>$F$4</formula>
    </cfRule>
  </conditionalFormatting>
  <conditionalFormatting sqref="D6">
    <cfRule type="cellIs" dxfId="48" priority="53" operator="greaterThan">
      <formula>$F$6</formula>
    </cfRule>
  </conditionalFormatting>
  <conditionalFormatting sqref="D7">
    <cfRule type="cellIs" dxfId="47" priority="52" operator="greaterThan">
      <formula>$F$7</formula>
    </cfRule>
  </conditionalFormatting>
  <conditionalFormatting sqref="D8">
    <cfRule type="cellIs" dxfId="46" priority="51" operator="greaterThan">
      <formula>$F$8</formula>
    </cfRule>
  </conditionalFormatting>
  <conditionalFormatting sqref="D9">
    <cfRule type="cellIs" dxfId="45" priority="50" operator="greaterThan">
      <formula>$F$9</formula>
    </cfRule>
  </conditionalFormatting>
  <conditionalFormatting sqref="D10">
    <cfRule type="cellIs" dxfId="44" priority="49" operator="greaterThan">
      <formula>$F$10</formula>
    </cfRule>
  </conditionalFormatting>
  <conditionalFormatting sqref="D11">
    <cfRule type="cellIs" dxfId="43" priority="48" operator="greaterThan">
      <formula>$F$11</formula>
    </cfRule>
  </conditionalFormatting>
  <conditionalFormatting sqref="D13">
    <cfRule type="cellIs" dxfId="42" priority="47" operator="greaterThan">
      <formula>$F$13</formula>
    </cfRule>
  </conditionalFormatting>
  <conditionalFormatting sqref="D14">
    <cfRule type="cellIs" dxfId="41" priority="46" operator="greaterThan">
      <formula>$F$14</formula>
    </cfRule>
  </conditionalFormatting>
  <conditionalFormatting sqref="D15">
    <cfRule type="cellIs" dxfId="40" priority="45" operator="greaterThan">
      <formula>$F$15</formula>
    </cfRule>
  </conditionalFormatting>
  <conditionalFormatting sqref="D16">
    <cfRule type="cellIs" dxfId="39" priority="44" operator="greaterThan">
      <formula>$F$16</formula>
    </cfRule>
  </conditionalFormatting>
  <conditionalFormatting sqref="D17">
    <cfRule type="cellIs" dxfId="38" priority="43" operator="greaterThan">
      <formula>$F$17</formula>
    </cfRule>
  </conditionalFormatting>
  <conditionalFormatting sqref="D18">
    <cfRule type="cellIs" dxfId="37" priority="42" operator="greaterThan">
      <formula>$F$18</formula>
    </cfRule>
  </conditionalFormatting>
  <conditionalFormatting sqref="D20">
    <cfRule type="cellIs" dxfId="36" priority="41" operator="greaterThan">
      <formula>$F$20</formula>
    </cfRule>
  </conditionalFormatting>
  <conditionalFormatting sqref="D21">
    <cfRule type="cellIs" dxfId="35" priority="40" operator="greaterThan">
      <formula>$F$21</formula>
    </cfRule>
  </conditionalFormatting>
  <conditionalFormatting sqref="H4">
    <cfRule type="cellIs" dxfId="34" priority="39" operator="greaterThan">
      <formula>$J$4</formula>
    </cfRule>
  </conditionalFormatting>
  <conditionalFormatting sqref="H6">
    <cfRule type="cellIs" dxfId="33" priority="37" operator="greaterThan">
      <formula>$J$6</formula>
    </cfRule>
  </conditionalFormatting>
  <conditionalFormatting sqref="H7">
    <cfRule type="cellIs" dxfId="32" priority="36" operator="greaterThan">
      <formula>$J$7</formula>
    </cfRule>
  </conditionalFormatting>
  <conditionalFormatting sqref="H8">
    <cfRule type="cellIs" dxfId="31" priority="35" operator="greaterThan">
      <formula>$J$8</formula>
    </cfRule>
  </conditionalFormatting>
  <conditionalFormatting sqref="H9">
    <cfRule type="cellIs" dxfId="30" priority="34" operator="greaterThan">
      <formula>$J$9</formula>
    </cfRule>
  </conditionalFormatting>
  <conditionalFormatting sqref="H10">
    <cfRule type="cellIs" dxfId="29" priority="33" operator="greaterThan">
      <formula>$J$10</formula>
    </cfRule>
  </conditionalFormatting>
  <conditionalFormatting sqref="H11">
    <cfRule type="cellIs" dxfId="28" priority="32" operator="greaterThan">
      <formula>$J$11</formula>
    </cfRule>
  </conditionalFormatting>
  <conditionalFormatting sqref="H13">
    <cfRule type="cellIs" dxfId="27" priority="31" operator="greaterThan">
      <formula>$J$13</formula>
    </cfRule>
  </conditionalFormatting>
  <conditionalFormatting sqref="H14">
    <cfRule type="cellIs" dxfId="26" priority="30" operator="greaterThan">
      <formula>$J$14</formula>
    </cfRule>
  </conditionalFormatting>
  <conditionalFormatting sqref="H15">
    <cfRule type="cellIs" dxfId="25" priority="29" operator="greaterThan">
      <formula>$J$15</formula>
    </cfRule>
  </conditionalFormatting>
  <conditionalFormatting sqref="H16">
    <cfRule type="cellIs" dxfId="24" priority="28" operator="greaterThan">
      <formula>$J$16</formula>
    </cfRule>
  </conditionalFormatting>
  <conditionalFormatting sqref="H17">
    <cfRule type="cellIs" dxfId="23" priority="27" operator="greaterThan">
      <formula>$J$17</formula>
    </cfRule>
  </conditionalFormatting>
  <conditionalFormatting sqref="H18">
    <cfRule type="cellIs" dxfId="22" priority="26" operator="greaterThan">
      <formula>$J$18</formula>
    </cfRule>
  </conditionalFormatting>
  <conditionalFormatting sqref="H20">
    <cfRule type="cellIs" dxfId="21" priority="25" operator="greaterThan">
      <formula>$J$20</formula>
    </cfRule>
  </conditionalFormatting>
  <conditionalFormatting sqref="H21">
    <cfRule type="cellIs" dxfId="20" priority="24" operator="greaterThan">
      <formula>$J$21</formula>
    </cfRule>
  </conditionalFormatting>
  <conditionalFormatting sqref="L4">
    <cfRule type="cellIs" dxfId="19" priority="23" operator="greaterThan">
      <formula>$N$4</formula>
    </cfRule>
  </conditionalFormatting>
  <conditionalFormatting sqref="L6">
    <cfRule type="cellIs" dxfId="18" priority="21" operator="greaterThan">
      <formula>$N$6</formula>
    </cfRule>
  </conditionalFormatting>
  <conditionalFormatting sqref="L7">
    <cfRule type="cellIs" dxfId="17" priority="20" operator="greaterThan">
      <formula>$N$7</formula>
    </cfRule>
  </conditionalFormatting>
  <conditionalFormatting sqref="L8">
    <cfRule type="cellIs" dxfId="16" priority="19" operator="greaterThan">
      <formula>$N$8</formula>
    </cfRule>
  </conditionalFormatting>
  <conditionalFormatting sqref="L9">
    <cfRule type="cellIs" dxfId="15" priority="18" operator="greaterThan">
      <formula>$N$9</formula>
    </cfRule>
  </conditionalFormatting>
  <conditionalFormatting sqref="L10">
    <cfRule type="cellIs" dxfId="14" priority="17" operator="greaterThan">
      <formula>$N$10</formula>
    </cfRule>
  </conditionalFormatting>
  <conditionalFormatting sqref="L11">
    <cfRule type="cellIs" dxfId="13" priority="16" operator="greaterThan">
      <formula>$N$11</formula>
    </cfRule>
  </conditionalFormatting>
  <conditionalFormatting sqref="L13">
    <cfRule type="cellIs" dxfId="12" priority="15" operator="greaterThan">
      <formula>$N$13</formula>
    </cfRule>
  </conditionalFormatting>
  <conditionalFormatting sqref="L14">
    <cfRule type="cellIs" dxfId="11" priority="14" operator="greaterThan">
      <formula>$N$14</formula>
    </cfRule>
  </conditionalFormatting>
  <conditionalFormatting sqref="L15">
    <cfRule type="cellIs" dxfId="10" priority="13" operator="greaterThan">
      <formula>$N$15</formula>
    </cfRule>
  </conditionalFormatting>
  <conditionalFormatting sqref="L16">
    <cfRule type="cellIs" dxfId="9" priority="12" operator="greaterThan">
      <formula>$N$16</formula>
    </cfRule>
  </conditionalFormatting>
  <conditionalFormatting sqref="L17">
    <cfRule type="cellIs" dxfId="8" priority="11" operator="greaterThan">
      <formula>$N$17</formula>
    </cfRule>
  </conditionalFormatting>
  <conditionalFormatting sqref="L18">
    <cfRule type="cellIs" dxfId="7" priority="10" operator="greaterThan">
      <formula>$N$18</formula>
    </cfRule>
  </conditionalFormatting>
  <conditionalFormatting sqref="L19">
    <cfRule type="cellIs" dxfId="6" priority="9" operator="greaterThan">
      <formula>$N$19</formula>
    </cfRule>
  </conditionalFormatting>
  <conditionalFormatting sqref="L20">
    <cfRule type="cellIs" dxfId="5" priority="8" operator="greaterThan">
      <formula>$N$20</formula>
    </cfRule>
  </conditionalFormatting>
  <conditionalFormatting sqref="L21">
    <cfRule type="cellIs" dxfId="4" priority="7" operator="greaterThan">
      <formula>$N$21</formula>
    </cfRule>
  </conditionalFormatting>
  <conditionalFormatting sqref="P20">
    <cfRule type="cellIs" dxfId="3" priority="4" operator="greaterThan">
      <formula>$N$21</formula>
    </cfRule>
  </conditionalFormatting>
  <conditionalFormatting sqref="P20">
    <cfRule type="cellIs" dxfId="2" priority="3" operator="greaterThan">
      <formula>$N$21</formula>
    </cfRule>
  </conditionalFormatting>
  <conditionalFormatting sqref="P20">
    <cfRule type="cellIs" dxfId="1" priority="2" operator="greaterThan">
      <formula>$N$21</formula>
    </cfRule>
  </conditionalFormatting>
  <conditionalFormatting sqref="H5">
    <cfRule type="cellIs" dxfId="0" priority="1" operator="greaterThan">
      <formula>$J$5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Width="2" orientation="landscape" r:id="rId1"/>
  <colBreaks count="1" manualBreakCount="1">
    <brk id="22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T24" sqref="T24"/>
    </sheetView>
  </sheetViews>
  <sheetFormatPr defaultRowHeight="13.2" x14ac:dyDescent="0.25"/>
  <cols>
    <col min="1" max="1" width="6" style="22" customWidth="1"/>
    <col min="2" max="2" width="24.33203125" style="22" customWidth="1"/>
    <col min="3" max="5" width="11.6640625" style="22" customWidth="1"/>
    <col min="6" max="6" width="19.33203125" style="22" hidden="1" customWidth="1"/>
    <col min="7" max="7" width="16.6640625" style="22" hidden="1" customWidth="1"/>
    <col min="8" max="8" width="14" style="22" hidden="1" customWidth="1"/>
    <col min="9" max="9" width="11.77734375" style="22" hidden="1" customWidth="1"/>
    <col min="10" max="10" width="8.88671875" style="22" hidden="1" customWidth="1"/>
    <col min="11" max="11" width="12.33203125" style="22" hidden="1" customWidth="1"/>
    <col min="12" max="12" width="11.77734375" style="22" hidden="1" customWidth="1"/>
    <col min="13" max="13" width="11.5546875" style="22" hidden="1" customWidth="1"/>
    <col min="14" max="14" width="0" style="22" hidden="1" customWidth="1"/>
    <col min="15" max="16384" width="8.88671875" style="22"/>
  </cols>
  <sheetData>
    <row r="1" spans="1:13" ht="35.25" customHeight="1" x14ac:dyDescent="0.25">
      <c r="A1" s="160" t="s">
        <v>65</v>
      </c>
      <c r="C1" s="107"/>
      <c r="D1" s="107"/>
      <c r="E1" s="107"/>
    </row>
    <row r="2" spans="1:13" ht="24.75" customHeight="1" x14ac:dyDescent="0.3">
      <c r="A2" s="191" t="s">
        <v>55</v>
      </c>
      <c r="B2" s="191" t="s">
        <v>1</v>
      </c>
      <c r="C2" s="192" t="s">
        <v>57</v>
      </c>
      <c r="D2" s="192"/>
      <c r="E2" s="192"/>
      <c r="G2" s="193" t="s">
        <v>59</v>
      </c>
      <c r="H2" s="193"/>
      <c r="I2" s="193"/>
      <c r="K2" s="193" t="s">
        <v>60</v>
      </c>
      <c r="L2" s="193"/>
      <c r="M2" s="193"/>
    </row>
    <row r="3" spans="1:13" s="23" customFormat="1" ht="66" customHeight="1" x14ac:dyDescent="0.35">
      <c r="A3" s="191"/>
      <c r="B3" s="191"/>
      <c r="C3" s="161" t="s">
        <v>61</v>
      </c>
      <c r="D3" s="161" t="s">
        <v>62</v>
      </c>
      <c r="E3" s="161" t="s">
        <v>20</v>
      </c>
      <c r="G3" s="4" t="s">
        <v>66</v>
      </c>
      <c r="H3" s="4" t="s">
        <v>67</v>
      </c>
      <c r="I3" s="4" t="s">
        <v>68</v>
      </c>
      <c r="K3" s="4" t="s">
        <v>66</v>
      </c>
      <c r="L3" s="4" t="s">
        <v>67</v>
      </c>
      <c r="M3" s="4" t="s">
        <v>68</v>
      </c>
    </row>
    <row r="4" spans="1:13" s="159" customFormat="1" ht="18" x14ac:dyDescent="0.25">
      <c r="A4" s="162">
        <v>1</v>
      </c>
      <c r="B4" s="163" t="s">
        <v>22</v>
      </c>
      <c r="C4" s="164">
        <f>SUM(G4:I4)/3</f>
        <v>116.73333333333333</v>
      </c>
      <c r="D4" s="164">
        <f>SUM(K4:M4)/3</f>
        <v>4.6333333333333337</v>
      </c>
      <c r="E4" s="165">
        <f>(C4-D4)/C4*100</f>
        <v>96.030839520274128</v>
      </c>
      <c r="G4" s="196">
        <v>46</v>
      </c>
      <c r="H4" s="196">
        <v>15.2</v>
      </c>
      <c r="I4" s="196">
        <v>289</v>
      </c>
      <c r="K4" s="194">
        <v>2</v>
      </c>
      <c r="L4" s="194">
        <v>10.8</v>
      </c>
      <c r="M4" s="194">
        <v>1.1000000000000001</v>
      </c>
    </row>
    <row r="5" spans="1:13" s="159" customFormat="1" ht="20.25" customHeight="1" x14ac:dyDescent="0.25">
      <c r="A5" s="162">
        <v>2</v>
      </c>
      <c r="B5" s="166" t="s">
        <v>54</v>
      </c>
      <c r="C5" s="164">
        <f>SUM(G5:I5)/3</f>
        <v>225.46333333333337</v>
      </c>
      <c r="D5" s="164">
        <f>SUM(K5:M5)/3</f>
        <v>6.6256666666666666</v>
      </c>
      <c r="E5" s="165">
        <f t="shared" ref="E5:E8" si="0">(C5-D5)/C5*100</f>
        <v>97.061310782241023</v>
      </c>
      <c r="G5" s="196">
        <f>1.43*G12</f>
        <v>300.3</v>
      </c>
      <c r="H5" s="196">
        <f>1.43*H12</f>
        <v>111.53999999999999</v>
      </c>
      <c r="I5" s="196">
        <f>1.43*I12</f>
        <v>264.55</v>
      </c>
      <c r="K5" s="194">
        <f>1.43*K12</f>
        <v>2.431</v>
      </c>
      <c r="L5" s="194">
        <f>1.43*L12</f>
        <v>10.152999999999999</v>
      </c>
      <c r="M5" s="194">
        <f>1.43*M12</f>
        <v>7.2929999999999993</v>
      </c>
    </row>
    <row r="6" spans="1:13" s="159" customFormat="1" ht="21" customHeight="1" x14ac:dyDescent="0.25">
      <c r="A6" s="162">
        <v>3</v>
      </c>
      <c r="B6" s="163" t="s">
        <v>7</v>
      </c>
      <c r="C6" s="164">
        <f t="shared" ref="C6:C7" si="1">SUM(G6:I6)/3</f>
        <v>19.733333333333331</v>
      </c>
      <c r="D6" s="164">
        <f t="shared" ref="D6:D8" si="2">SUM(K6:M6)/3</f>
        <v>4.7666666666666666</v>
      </c>
      <c r="E6" s="165">
        <f>(C6-D6)/C6*100</f>
        <v>75.844594594594597</v>
      </c>
      <c r="G6" s="196">
        <v>42</v>
      </c>
      <c r="H6" s="196">
        <v>8.3000000000000007</v>
      </c>
      <c r="I6" s="196">
        <v>8.9</v>
      </c>
      <c r="K6" s="194">
        <v>3</v>
      </c>
      <c r="L6" s="194">
        <v>8.4</v>
      </c>
      <c r="M6" s="194">
        <v>2.9</v>
      </c>
    </row>
    <row r="7" spans="1:13" s="159" customFormat="1" ht="21" customHeight="1" x14ac:dyDescent="0.25">
      <c r="A7" s="162">
        <v>4</v>
      </c>
      <c r="B7" s="163" t="s">
        <v>56</v>
      </c>
      <c r="C7" s="164">
        <f t="shared" si="1"/>
        <v>1.7700000000000002</v>
      </c>
      <c r="D7" s="164">
        <f>SUM(K7:M7)/3</f>
        <v>1.2466666666666666</v>
      </c>
      <c r="E7" s="165">
        <f t="shared" si="0"/>
        <v>29.566854990583817</v>
      </c>
      <c r="G7" s="196">
        <v>3.3</v>
      </c>
      <c r="H7" s="196">
        <v>0.82</v>
      </c>
      <c r="I7" s="196">
        <v>1.19</v>
      </c>
      <c r="K7" s="194">
        <v>1.4</v>
      </c>
      <c r="L7" s="194">
        <v>1.5</v>
      </c>
      <c r="M7" s="194">
        <v>0.84</v>
      </c>
    </row>
    <row r="8" spans="1:13" s="159" customFormat="1" ht="21" customHeight="1" x14ac:dyDescent="0.25">
      <c r="A8" s="162">
        <v>5</v>
      </c>
      <c r="B8" s="163" t="s">
        <v>6</v>
      </c>
      <c r="C8" s="164">
        <f>SUM(G8:I8)/3</f>
        <v>0.44</v>
      </c>
      <c r="D8" s="164">
        <f t="shared" si="2"/>
        <v>3.9666666666666663E-2</v>
      </c>
      <c r="E8" s="165">
        <f t="shared" si="0"/>
        <v>90.984848484848484</v>
      </c>
      <c r="G8" s="196">
        <v>0.87</v>
      </c>
      <c r="H8" s="196">
        <v>0.19</v>
      </c>
      <c r="I8" s="196">
        <v>0.26</v>
      </c>
      <c r="K8" s="194">
        <v>0.02</v>
      </c>
      <c r="L8" s="194">
        <v>0.09</v>
      </c>
      <c r="M8" s="194">
        <v>8.9999999999999993E-3</v>
      </c>
    </row>
    <row r="9" spans="1:13" hidden="1" x14ac:dyDescent="0.25">
      <c r="C9" s="167"/>
      <c r="D9" s="167"/>
      <c r="E9" s="167"/>
    </row>
    <row r="10" spans="1:13" ht="15.6" hidden="1" x14ac:dyDescent="0.25">
      <c r="A10" s="22" t="s">
        <v>58</v>
      </c>
      <c r="B10" s="168" t="s">
        <v>63</v>
      </c>
      <c r="C10" s="167"/>
      <c r="D10" s="167"/>
      <c r="E10" s="167"/>
    </row>
    <row r="11" spans="1:13" hidden="1" x14ac:dyDescent="0.25">
      <c r="C11" s="167"/>
      <c r="D11" s="167"/>
      <c r="E11" s="167"/>
    </row>
    <row r="12" spans="1:13" hidden="1" x14ac:dyDescent="0.25">
      <c r="A12" s="22" t="s">
        <v>64</v>
      </c>
      <c r="C12" s="167"/>
      <c r="D12" s="167"/>
      <c r="E12" s="167"/>
      <c r="G12" s="195">
        <v>210</v>
      </c>
      <c r="H12" s="195">
        <v>78</v>
      </c>
      <c r="I12" s="195">
        <v>185</v>
      </c>
      <c r="K12" s="195">
        <v>1.7</v>
      </c>
      <c r="L12" s="195">
        <v>7.1</v>
      </c>
      <c r="M12" s="195">
        <v>5.0999999999999996</v>
      </c>
    </row>
    <row r="13" spans="1:13" hidden="1" x14ac:dyDescent="0.25"/>
  </sheetData>
  <mergeCells count="5">
    <mergeCell ref="A2:A3"/>
    <mergeCell ref="B2:B3"/>
    <mergeCell ref="C2:E2"/>
    <mergeCell ref="G2:I2"/>
    <mergeCell ref="K2:M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2015</vt:lpstr>
      <vt:lpstr>2016</vt:lpstr>
      <vt:lpstr> 1 кв. 2024</vt:lpstr>
      <vt:lpstr>Лист1</vt:lpstr>
      <vt:lpstr>'2015'!Заголовки_для_печати</vt:lpstr>
      <vt:lpstr>'2016'!Заголовки_для_печати</vt:lpstr>
      <vt:lpstr>'2015'!Область_печати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savina_EV</dc:creator>
  <cp:lastModifiedBy>ecolog2</cp:lastModifiedBy>
  <cp:lastPrinted>2023-05-24T11:41:01Z</cp:lastPrinted>
  <dcterms:created xsi:type="dcterms:W3CDTF">2014-07-09T12:10:38Z</dcterms:created>
  <dcterms:modified xsi:type="dcterms:W3CDTF">2024-04-15T12:44:57Z</dcterms:modified>
</cp:coreProperties>
</file>